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20" yWindow="45" windowWidth="19425" windowHeight="10335"/>
  </bookViews>
  <sheets>
    <sheet name="11-41-03" sheetId="1" r:id="rId1"/>
    <sheet name="Kategorie monitoringu" sheetId="2" state="hidden" r:id="rId2"/>
    <sheet name="hide" sheetId="3" state="hidden" r:id="rId3"/>
  </sheets>
  <definedNames>
    <definedName name="_xlnm._FilterDatabase" localSheetId="0" hidden="1">'11-41-03'!$A$12:$L$12</definedName>
    <definedName name="_xlnm.Print_Titles" localSheetId="0">'11-41-03'!$9:$12</definedName>
  </definedNames>
  <calcPr calcId="145621"/>
  <webPublishing codePage="0"/>
</workbook>
</file>

<file path=xl/calcChain.xml><?xml version="1.0" encoding="utf-8"?>
<calcChain xmlns="http://schemas.openxmlformats.org/spreadsheetml/2006/main">
  <c r="L1" i="3" l="1"/>
  <c r="L94" i="1"/>
  <c r="L98" i="1" s="1"/>
  <c r="J94" i="1"/>
  <c r="L90" i="1"/>
  <c r="J90" i="1"/>
  <c r="L84" i="1"/>
  <c r="J84" i="1"/>
  <c r="L80" i="1"/>
  <c r="J80" i="1"/>
  <c r="L76" i="1"/>
  <c r="J76" i="1"/>
  <c r="L72" i="1"/>
  <c r="J72" i="1"/>
  <c r="L68" i="1"/>
  <c r="J68" i="1"/>
  <c r="L64" i="1"/>
  <c r="L88" i="1" s="1"/>
  <c r="J64" i="1"/>
  <c r="L60" i="1"/>
  <c r="J60" i="1"/>
  <c r="L54" i="1"/>
  <c r="J54" i="1"/>
  <c r="L50" i="1"/>
  <c r="J50" i="1"/>
  <c r="L46" i="1"/>
  <c r="L58" i="1" s="1"/>
  <c r="J46" i="1"/>
  <c r="L40" i="1"/>
  <c r="L44" i="1" s="1"/>
  <c r="J40" i="1"/>
  <c r="L34" i="1"/>
  <c r="L38" i="1" s="1"/>
  <c r="K2" i="1" s="1"/>
  <c r="J34" i="1"/>
  <c r="L32" i="1"/>
  <c r="L28" i="1"/>
  <c r="J28" i="1"/>
  <c r="L24" i="1"/>
  <c r="J24" i="1"/>
  <c r="L20" i="1"/>
  <c r="J20" i="1"/>
  <c r="L14" i="1"/>
  <c r="L18" i="1" s="1"/>
  <c r="J14" i="1"/>
  <c r="L9" i="1"/>
  <c r="K9" i="1"/>
  <c r="F5" i="1"/>
  <c r="F4" i="1"/>
  <c r="L1"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text>
        <r>
          <rPr>
            <i/>
            <sz val="10"/>
            <rFont val="Arial"/>
          </rPr>
          <t>Způsob stanovení množství položky, nebo odkaz na příslušnou přílohu dokumentace.</t>
        </r>
        <r>
          <rPr>
            <sz val="9"/>
            <rFont val="Tahoma"/>
          </rPr>
          <t xml:space="preserve">
</t>
        </r>
      </text>
    </comment>
    <comment ref="F1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<sst xmlns="http://schemas.openxmlformats.org/spreadsheetml/2006/main" count="378" uniqueCount="187">
  <si>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</si>
  <si>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</si>
  <si>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</si>
  <si>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</si>
  <si>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</si>
  <si>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</si>
  <si>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</si>
  <si>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</si>
  <si>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</si>
  <si>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</si>
  <si>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</si>
  <si>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</si>
  <si>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</si>
  <si>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</si>
  <si>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</si>
  <si>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</si>
  <si>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</si>
  <si>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</si>
  <si>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</si>
  <si>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</si>
  <si>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</si>
  <si>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</si>
  <si>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</si>
  <si>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</si>
  <si>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</si>
  <si>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</si>
  <si>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</si>
  <si>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</si>
  <si>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</si>
  <si>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</si>
  <si>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</si>
  <si>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</si>
  <si>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</si>
  <si>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</si>
  <si>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</si>
  <si>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</si>
  <si>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</si>
  <si>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</si>
  <si>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</si>
  <si>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</si>
  <si>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</si>
  <si>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</si>
  <si>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</si>
  <si>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</si>
  <si>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</si>
  <si>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</si>
  <si>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</si>
  <si>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</si>
  <si>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</si>
  <si>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</si>
  <si>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</si>
  <si>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</si>
  <si>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</si>
  <si>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</si>
  <si>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</si>
  <si>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</si>
  <si>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</si>
  <si>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</si>
  <si>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</si>
  <si>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</si>
  <si>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</si>
  <si>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</si>
  <si>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</si>
  <si>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</si>
  <si>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</si>
  <si>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</si>
  <si>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</si>
  <si>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</si>
  <si>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</si>
  <si>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</si>
  <si>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</si>
  <si>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</si>
  <si>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</si>
  <si>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</si>
  <si>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</si>
  <si>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</si>
  <si>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</si>
  <si>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</si>
  <si>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</si>
  <si>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</si>
  <si>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</si>
  <si>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</si>
  <si>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</si>
  <si>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</si>
  <si>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</si>
  <si>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</si>
  <si>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</si>
  <si>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SKLÁDKU - vytěžené zeminy a horniny</t>
  </si>
  <si>
    <t>Součet</t>
  </si>
  <si>
    <t>z pol. 13183B 
1,725 m3 *2,00 t =3,450 [A]</t>
  </si>
  <si>
    <t>zahrnuje veškeré poplatky provozovateli skládky související s uložením odpadu na skládce.</t>
  </si>
  <si>
    <t>17-256-2 úpr2</t>
  </si>
  <si>
    <t>Zvýšení traťové rychlosti v úseku Oldřichov u Duchcova - Bílina</t>
  </si>
  <si>
    <t>Zastávka Chotějovice, nástupištní přístřešky</t>
  </si>
  <si>
    <t>17-256-2 úpr2 - Zvýšení traťové rychlosti v úseku Oldřichov u Duchcova - Bílina</t>
  </si>
  <si>
    <t/>
  </si>
  <si>
    <t>0</t>
  </si>
  <si>
    <t>1</t>
  </si>
  <si>
    <t xml:space="preserve">014102         </t>
  </si>
  <si>
    <t xml:space="preserve">   </t>
  </si>
  <si>
    <t xml:space="preserve">2017_OTSKP-ŽS       </t>
  </si>
  <si>
    <t xml:space="preserve">T         </t>
  </si>
  <si>
    <t>za  Díl</t>
  </si>
  <si>
    <t>2</t>
  </si>
  <si>
    <t xml:space="preserve">13183A         </t>
  </si>
  <si>
    <t>HLOUBENÍ JAM ZAPAŽ I NEPAŽ TŘ II - BEZ DOPRAVY</t>
  </si>
  <si>
    <t xml:space="preserve">M3        </t>
  </si>
  <si>
    <t>podsyp přístřešek A 
2,10*(4,30*2)*0,5=9,030 [A] 
přístřešek B 
2,10*(4,30*3)*0,5=13,545 [B] 
Celkem: A+B=22,575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</si>
  <si>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</si>
  <si>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t>
  </si>
  <si>
    <t xml:space="preserve">13183B         </t>
  </si>
  <si>
    <t>HLOUBENÍ JAM ZAPAŽ I NEPAŽ TŘ. II - DOPRAVA</t>
  </si>
  <si>
    <t xml:space="preserve">M3KM      </t>
  </si>
  <si>
    <t>pol. 13183A   22,575 
odpočet pol. 17411  -20,85 
=1,725 [A] 
A*27km=46,575 [B]</t>
  </si>
  <si>
    <t>Položka zahrnuje samostatnou dopravu zeminy. Množství se určí jako součin kubatutry [m3] a požadované vzdálenosti [km].</t>
  </si>
  <si>
    <t>4</t>
  </si>
  <si>
    <t xml:space="preserve">17411          </t>
  </si>
  <si>
    <t>ZÁSYP JAM A RÝH ZEMINOU SE ZHUTNĚNÍM</t>
  </si>
  <si>
    <t>přístřešek A  
základy 
(7,85+3,00)*2*0,7*0,5=7,595 [B] 
přístřešek B  
základy 
(12,68*2+4,17*3)*0,7*0,5=13,255 [D] 
Celkem: B+D=20,850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</si>
  <si>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</si>
  <si>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Vodorovné konstrukce</t>
  </si>
  <si>
    <t>5</t>
  </si>
  <si>
    <t xml:space="preserve">451314         </t>
  </si>
  <si>
    <t>PODKLADNÍ A VÝPLŇOVÉ VRSTVY Z PROSTÉHO BETONU C25/30</t>
  </si>
  <si>
    <t>podsyp přístřešek A 
2,10*(4,30*2)*0,1=1,806 [A] 
přístřešek B 
2,10*(4,30*3)*0,1=2,709 [B] 
Celkem: A+B=4,515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</si>
  <si>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</si>
  <si>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</si>
  <si>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6</t>
  </si>
  <si>
    <t xml:space="preserve">56334          </t>
  </si>
  <si>
    <t>VOZOVKOVÉ VRSTVY ZE ŠTĚRKODRTI TL. DO 200MM</t>
  </si>
  <si>
    <t xml:space="preserve">M2        </t>
  </si>
  <si>
    <t>podsyp přístřešek A 
2,10*(4,30*2)=18,060 [A] 
přístřešek B 
2,10*(4,30*3)=27,090 [B] 
Celkem: A+B=45,150 [C]</t>
  </si>
  <si>
    <t>- dodání kameniva předepsané kvality a zrnitosti  
- rozprostření a zhutnění vrstvy v předepsané tloušťce  
- zřízení vrstvy bez rozlišení šířky, pokládání vrstvy po etapách  
- nezahrnuje postřiky, nátěry</t>
  </si>
  <si>
    <t>7</t>
  </si>
  <si>
    <t>Přidružená stavební výroba</t>
  </si>
  <si>
    <t xml:space="preserve">711131         </t>
  </si>
  <si>
    <t xml:space="preserve">R  </t>
  </si>
  <si>
    <t>IZOLACE BĚŽNÝCH KONSTRUKCÍ ASFALTOVÝMI NÁTĚRY</t>
  </si>
  <si>
    <t>2x Np + 2x Na 
přístřešek A 
základová deska 
8,30*2,10+(8,30+2,10)*2*0,2=16,600 [A] 
střecha 
(2,25+0,15)*8,00=19,200 [B] 
sokl 
(8,00*2+2,10*2+1,55*2)*0,22=5,126 [C] 
přístřešek B 
základová deska 
12,45*2,10+(12,45+2,10)*2*0,2=31,965 [D] 
střecha 
(2,25+0,15)*12,0=28,800 [E] 
sokl 
(12,0*2+2,10*2+1,55*4)*0,22=7,568 [F] 
Celkem: A+B+C+D+E+F=109,259 [G]</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</si>
  <si>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</si>
  <si>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t>
  </si>
  <si>
    <t xml:space="preserve">76799.1        </t>
  </si>
  <si>
    <t>OSTATNÍ DOPLŇK KONSTRUKCE - LAVICE DVOJSEDÁK S DĚLENÝMI SEDÁKY S PODRUČKAMI A OPĚRKOU ZAD</t>
  </si>
  <si>
    <t xml:space="preserve">KUS       </t>
  </si>
  <si>
    <t>2T 4=4,000 [A] 
3T 6=6,000 [B] 
Celkem: A+B=10,000 [C]</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</si>
  <si>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</si>
  <si>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9</t>
  </si>
  <si>
    <t xml:space="preserve">76799.3        </t>
  </si>
  <si>
    <t>OSTATNÍ KOVOVÉ DOPLŇK KONSTRUKCE - UZAMYKATELNÁ NÁSTĚNKA S JÍZDNÍM ŘÁDEM</t>
  </si>
  <si>
    <t>900 x 700 
2=2,000 [A]</t>
  </si>
  <si>
    <t>791</t>
  </si>
  <si>
    <t>Elektroinstalce</t>
  </si>
  <si>
    <t xml:space="preserve">2017_OTSKP-SPK      </t>
  </si>
  <si>
    <t>4,0*1,1*0,5=2,200 [A]</t>
  </si>
  <si>
    <t>10</t>
  </si>
  <si>
    <t xml:space="preserve">791525         </t>
  </si>
  <si>
    <t xml:space="preserve">                    </t>
  </si>
  <si>
    <t>Zemnící pásek FE Zn 30x4</t>
  </si>
  <si>
    <t xml:space="preserve">M         </t>
  </si>
  <si>
    <t>11</t>
  </si>
  <si>
    <t xml:space="preserve">791526         </t>
  </si>
  <si>
    <t>Vodič CY 10 mm2</t>
  </si>
  <si>
    <t>12</t>
  </si>
  <si>
    <t xml:space="preserve">791529         </t>
  </si>
  <si>
    <t>CYKY-J 3x1,5mm2 (3C)</t>
  </si>
  <si>
    <t>13</t>
  </si>
  <si>
    <t xml:space="preserve">791551         </t>
  </si>
  <si>
    <t>Svidlo KULATÉ ZAPUŠTĚNÉ do připraveného skeletu -1xLED, 25W, 2040 lm  s dvojitou  izolací třídy II-antivandal</t>
  </si>
  <si>
    <t xml:space="preserve">KS        </t>
  </si>
  <si>
    <t>14</t>
  </si>
  <si>
    <t xml:space="preserve">791552         </t>
  </si>
  <si>
    <t>6013 EOZ TRUBKA. OCEL. ZÁVITOVÁ - lak EOZ</t>
  </si>
  <si>
    <t>Ostatní konstrukce a práce</t>
  </si>
  <si>
    <t>15</t>
  </si>
  <si>
    <t xml:space="preserve">93765a         </t>
  </si>
  <si>
    <t>NÁSTUPIŠTNÍ PŘÍSTŘEŠEK PROVEDENÍ 2T</t>
  </si>
  <si>
    <t>vč. dvou prefabrikovaných základových desek,  vč. dopravy  
další popis viz TZ</t>
  </si>
  <si>
    <t>16</t>
  </si>
  <si>
    <t xml:space="preserve">93765b         </t>
  </si>
  <si>
    <t>NÁSTUPIŠTNÍ PŘÍSTŘEŠEK PROVEDENÍ 3T</t>
  </si>
  <si>
    <t>vč. tří prefabrikovaných základových desek, vč. dopravy  
další popis viz TZ</t>
  </si>
  <si>
    <t>Stádium 3</t>
  </si>
  <si>
    <t>Ostatní</t>
  </si>
  <si>
    <t>SO 11-41-03</t>
  </si>
  <si>
    <t>5423720012</t>
  </si>
  <si>
    <t>S631500727</t>
  </si>
  <si>
    <t>PRAGOPROJEKT, a.s.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</si>
</sst>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m\/yyyy"/>
  </numFmts>
  <fonts count="42" x14ac:knownFonts="1">
    <font>
      <sz val="11"/>
      <color theme="1"/>
      <name val="Calibri"/>
      <scheme val="minor"/>
    </font>
    <font>
      <sz val="11"/>
      <color theme="1"/>
      <name val="Calibri"/>
      <family val="2"/>
      <charset val="238"/>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sz val="10"/>
      <name val="Arial"/>
      <family val="2"/>
      <charset val="238"/>
    </font>
    <font>
      <b/>
      <sz val="10"/>
      <color theme="1"/>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xf numFmtId="0" fontId="40" fillId="0" borderId="0">
      <alignment vertical="center"/>
    </xf>
    <xf numFmtId="0" fontId="40" fillId="0" borderId="0">
      <alignment vertical="center"/>
    </xf>
  </cellStyleXfs>
  <cellXfs count="147">
    <xf numFmtId="0" fontId="0" fillId="0" borderId="0" xfId="0"/>
    <xf numFmtId="0" fontId="3" fillId="0" borderId="0" xfId="8" applyFont="1" applyAlignment="1" applyProtection="1">
      <alignment vertical="center"/>
      <protection locked="0"/>
    </xf>
    <xf numFmtId="0" fontId="10" fillId="2" borderId="1" xfId="8" applyFont="1" applyFill="1" applyBorder="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165" fontId="4" fillId="2" borderId="19" xfId="8" applyNumberFormat="1" applyFont="1" applyFill="1" applyBorder="1" applyAlignment="1" applyProtection="1">
      <alignment horizontal="left" vertical="center" wrapText="1"/>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4"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66"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4" fontId="21" fillId="11" borderId="12" xfId="7" applyNumberFormat="1" applyFont="1" applyFill="1" applyBorder="1" applyAlignment="1" applyProtection="1">
      <alignment horizontal="center" vertical="center"/>
      <protection locked="0"/>
    </xf>
    <xf numFmtId="0" fontId="3" fillId="0" borderId="15" xfId="8" applyFont="1" applyBorder="1" applyProtection="1">
      <protection locked="0"/>
    </xf>
    <xf numFmtId="49" fontId="41" fillId="2" borderId="3" xfId="9" applyNumberFormat="1" applyFont="1" applyFill="1" applyBorder="1" applyAlignment="1" applyProtection="1">
      <alignment vertical="center" wrapText="1"/>
      <protection locked="0"/>
    </xf>
    <xf numFmtId="49" fontId="41" fillId="2" borderId="3" xfId="9" applyNumberFormat="1" applyFont="1" applyFill="1" applyBorder="1" applyAlignment="1" applyProtection="1">
      <alignment vertical="center"/>
      <protection locked="0"/>
    </xf>
    <xf numFmtId="167" fontId="41" fillId="2" borderId="4" xfId="9" applyNumberFormat="1" applyFont="1" applyFill="1" applyBorder="1" applyAlignment="1" applyProtection="1">
      <alignment horizontal="left" vertical="center"/>
      <protection locked="0"/>
    </xf>
    <xf numFmtId="167" fontId="41" fillId="2" borderId="18" xfId="9" applyNumberFormat="1" applyFont="1" applyFill="1" applyBorder="1" applyAlignment="1" applyProtection="1">
      <alignment horizontal="left" vertical="center"/>
      <protection locked="0"/>
    </xf>
    <xf numFmtId="49" fontId="41" fillId="2" borderId="3" xfId="9" applyNumberFormat="1" applyFont="1" applyFill="1" applyBorder="1" applyAlignment="1" applyProtection="1">
      <alignment vertical="center"/>
      <protection locked="0"/>
    </xf>
    <xf numFmtId="0" fontId="41" fillId="2" borderId="3" xfId="9" applyNumberFormat="1" applyFont="1" applyFill="1" applyBorder="1" applyAlignment="1" applyProtection="1">
      <alignment vertical="center"/>
      <protection locked="0"/>
    </xf>
    <xf numFmtId="14" fontId="41" fillId="2" borderId="38" xfId="9" applyNumberFormat="1" applyFont="1" applyFill="1" applyBorder="1" applyAlignment="1" applyProtection="1">
      <alignment vertical="center"/>
      <protection locked="0"/>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0" fontId="4" fillId="0" borderId="50"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65" fontId="10" fillId="0" borderId="44" xfId="8" applyNumberFormat="1" applyFont="1" applyFill="1" applyBorder="1" applyAlignment="1" applyProtection="1">
      <alignment horizontal="left" vertical="center"/>
      <protection hidden="1"/>
    </xf>
    <xf numFmtId="165" fontId="10" fillId="0" borderId="24" xfId="8" applyNumberFormat="1" applyFont="1" applyFill="1" applyBorder="1" applyAlignment="1" applyProtection="1">
      <alignment horizontal="left" vertical="center"/>
      <protection hidden="1"/>
    </xf>
    <xf numFmtId="165"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xf numFmtId="7" fontId="6" fillId="8" borderId="33" xfId="8" applyNumberFormat="1" applyFont="1" applyFill="1" applyBorder="1" applyAlignment="1" applyProtection="1">
      <alignment horizontal="right" vertical="center"/>
      <protection hidden="1"/>
    </xf>
    <xf numFmtId="7"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4" fillId="0" borderId="4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cellXfs>
  <cellStyles count="12">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8"/>
  <sheetViews>
    <sheetView showGridLines="0" tabSelected="1" view="pageBreakPreview" topLeftCell="B1" zoomScale="85" zoomScaleNormal="85" zoomScaleSheetLayoutView="85" workbookViewId="0">
      <pane ySplit="12" topLeftCell="A13" activePane="bottomLeft" state="frozen"/>
      <selection activeCell="B1" sqref="B1"/>
      <selection pane="bottomLeft" activeCell="D6" sqref="D6"/>
    </sheetView>
  </sheetViews>
  <sheetFormatPr defaultColWidth="9.140625" defaultRowHeight="11.25" x14ac:dyDescent="0.2"/>
  <cols>
    <col min="1" max="1" width="3.140625" style="17" hidden="1" customWidth="1"/>
    <col min="2" max="2" width="8.5703125" style="17" customWidth="1"/>
    <col min="3" max="3" width="10.5703125" style="17" customWidth="1"/>
    <col min="4" max="4" width="10" style="17" customWidth="1"/>
    <col min="5" max="5" width="11.42578125" style="17" customWidth="1"/>
    <col min="6" max="6" width="74.140625" style="17" customWidth="1"/>
    <col min="7" max="7" width="9" style="18" customWidth="1"/>
    <col min="8" max="8" width="13" style="18" customWidth="1"/>
    <col min="9" max="9" width="10.85546875" style="18" customWidth="1"/>
    <col min="10" max="10" width="10.140625" style="18" customWidth="1"/>
    <col min="11" max="11" width="12.85546875" style="18" customWidth="1"/>
    <col min="12" max="12" width="19" style="18" customWidth="1"/>
    <col min="13" max="13" width="9.140625" style="17" customWidth="1"/>
    <col min="14" max="16384" width="9.140625" style="17"/>
  </cols>
  <sheetData>
    <row r="1" spans="1:15" s="22" customFormat="1" ht="30.75" customHeight="1" x14ac:dyDescent="0.25">
      <c r="B1" s="141" t="s">
        <v>86</v>
      </c>
      <c r="C1" s="142"/>
      <c r="D1" s="142"/>
      <c r="E1" s="142"/>
      <c r="F1" s="142"/>
      <c r="G1" s="142"/>
      <c r="H1" s="142"/>
      <c r="I1" s="58"/>
      <c r="J1" s="59"/>
      <c r="K1" s="59"/>
      <c r="L1" s="60" t="str">
        <f>D3</f>
        <v>SO 11-41-03</v>
      </c>
    </row>
    <row r="2" spans="1:15" s="22" customFormat="1" ht="57" customHeight="1" x14ac:dyDescent="0.25">
      <c r="B2" s="143" t="s">
        <v>11</v>
      </c>
      <c r="C2" s="144"/>
      <c r="D2" s="64" t="s">
        <v>91</v>
      </c>
      <c r="E2" s="65"/>
      <c r="F2" s="41" t="s">
        <v>92</v>
      </c>
      <c r="G2" s="62"/>
      <c r="H2" s="63"/>
      <c r="I2" s="145" t="s">
        <v>29</v>
      </c>
      <c r="J2" s="146"/>
      <c r="K2" s="119">
        <f>SUMIFS(L:L,B:B,"SOUČET")</f>
        <v>0</v>
      </c>
      <c r="L2" s="120"/>
    </row>
    <row r="3" spans="1:15" s="22" customFormat="1" ht="42.75" customHeight="1" x14ac:dyDescent="0.25">
      <c r="B3" s="43" t="s">
        <v>35</v>
      </c>
      <c r="C3" s="44"/>
      <c r="D3" s="46" t="s">
        <v>183</v>
      </c>
      <c r="E3" s="45"/>
      <c r="F3" s="42" t="s">
        <v>93</v>
      </c>
      <c r="G3" s="66"/>
      <c r="H3" s="67"/>
      <c r="I3" s="76"/>
      <c r="J3" s="75"/>
      <c r="K3" s="106"/>
      <c r="L3" s="107"/>
    </row>
    <row r="4" spans="1:15" s="22" customFormat="1" ht="18" customHeight="1" thickTop="1" x14ac:dyDescent="0.25">
      <c r="B4" s="125" t="s">
        <v>20</v>
      </c>
      <c r="C4" s="126"/>
      <c r="D4" s="109"/>
      <c r="E4" s="4" t="s">
        <v>58</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5"/>
      <c r="H4" s="56"/>
      <c r="I4" s="138" t="s">
        <v>31</v>
      </c>
      <c r="J4" s="139"/>
      <c r="K4" s="2"/>
      <c r="L4" s="3"/>
    </row>
    <row r="5" spans="1:15" s="22" customFormat="1" ht="18" customHeight="1" x14ac:dyDescent="0.25">
      <c r="B5" s="20" t="s">
        <v>30</v>
      </c>
      <c r="C5" s="19"/>
      <c r="D5" s="19"/>
      <c r="E5" s="99" t="s">
        <v>181</v>
      </c>
      <c r="F5" s="127" t="str">
        <f>IF((E5="Stádium 2"),"  Dokumentace pro územní řízení - DUR",(IF((E5="Stádium 3"),"  Projektová dokumentace (DOS/DSP)","")))</f>
        <v xml:space="preserve">  Projektová dokumentace (DOS/DSP)</v>
      </c>
      <c r="G5" s="127"/>
      <c r="H5" s="128"/>
      <c r="I5" s="108" t="s">
        <v>23</v>
      </c>
      <c r="J5" s="109"/>
      <c r="K5" s="103" t="s">
        <v>184</v>
      </c>
      <c r="L5" s="68"/>
    </row>
    <row r="6" spans="1:15" s="22" customFormat="1" ht="18" customHeight="1" x14ac:dyDescent="0.2">
      <c r="B6" s="20" t="s">
        <v>19</v>
      </c>
      <c r="C6" s="19"/>
      <c r="D6" s="19"/>
      <c r="E6" s="100" t="s">
        <v>182</v>
      </c>
      <c r="F6" s="110"/>
      <c r="G6" s="110"/>
      <c r="H6" s="111"/>
      <c r="I6" s="108" t="s">
        <v>24</v>
      </c>
      <c r="J6" s="109"/>
      <c r="K6" s="103" t="s">
        <v>185</v>
      </c>
      <c r="L6" s="68"/>
      <c r="O6" s="73"/>
    </row>
    <row r="7" spans="1:15" s="22" customFormat="1" ht="18" customHeight="1" x14ac:dyDescent="0.2">
      <c r="B7" s="129" t="s">
        <v>25</v>
      </c>
      <c r="C7" s="130"/>
      <c r="D7" s="130"/>
      <c r="E7" s="101">
        <v>43405</v>
      </c>
      <c r="F7" s="112" t="s">
        <v>18</v>
      </c>
      <c r="G7" s="113"/>
      <c r="H7" s="114"/>
      <c r="I7" s="137" t="s">
        <v>28</v>
      </c>
      <c r="J7" s="126"/>
      <c r="K7" s="104">
        <v>2017</v>
      </c>
      <c r="L7" s="69"/>
      <c r="O7" s="74"/>
    </row>
    <row r="8" spans="1:15" s="22" customFormat="1" ht="19.5" customHeight="1" thickBot="1" x14ac:dyDescent="0.3">
      <c r="B8" s="115" t="s">
        <v>26</v>
      </c>
      <c r="C8" s="116"/>
      <c r="D8" s="116"/>
      <c r="E8" s="102">
        <v>44316</v>
      </c>
      <c r="F8" s="30" t="s">
        <v>186</v>
      </c>
      <c r="G8" s="117" t="s">
        <v>27</v>
      </c>
      <c r="H8" s="118"/>
      <c r="I8" s="140" t="s">
        <v>17</v>
      </c>
      <c r="J8" s="130"/>
      <c r="K8" s="105">
        <v>43040</v>
      </c>
      <c r="L8" s="70"/>
    </row>
    <row r="9" spans="1:15" s="22" customFormat="1" ht="9.75" customHeight="1" x14ac:dyDescent="0.25">
      <c r="B9" s="135" t="s">
        <v>94</v>
      </c>
      <c r="C9" s="136"/>
      <c r="D9" s="136"/>
      <c r="E9" s="136"/>
      <c r="F9" s="136"/>
      <c r="G9" s="136"/>
      <c r="H9" s="136"/>
      <c r="I9" s="136"/>
      <c r="J9" s="136"/>
      <c r="K9" s="31" t="str">
        <f>$I$5</f>
        <v>ISPROFIN:</v>
      </c>
      <c r="L9" s="71" t="str">
        <f>K5</f>
        <v>5423720012</v>
      </c>
    </row>
    <row r="10" spans="1:15" s="22" customFormat="1" ht="15" customHeight="1" x14ac:dyDescent="0.25">
      <c r="B10" s="131" t="s">
        <v>12</v>
      </c>
      <c r="C10" s="123" t="s">
        <v>0</v>
      </c>
      <c r="D10" s="123" t="s">
        <v>1</v>
      </c>
      <c r="E10" s="123" t="s">
        <v>13</v>
      </c>
      <c r="F10" s="133" t="s">
        <v>32</v>
      </c>
      <c r="G10" s="133" t="s">
        <v>2</v>
      </c>
      <c r="H10" s="133" t="s">
        <v>3</v>
      </c>
      <c r="I10" s="123" t="s">
        <v>14</v>
      </c>
      <c r="J10" s="123" t="s">
        <v>15</v>
      </c>
      <c r="K10" s="121" t="s">
        <v>4</v>
      </c>
      <c r="L10" s="122"/>
    </row>
    <row r="11" spans="1:15" s="22" customFormat="1" ht="15" customHeight="1" x14ac:dyDescent="0.25">
      <c r="B11" s="131"/>
      <c r="C11" s="123"/>
      <c r="D11" s="123"/>
      <c r="E11" s="123"/>
      <c r="F11" s="133"/>
      <c r="G11" s="133"/>
      <c r="H11" s="133"/>
      <c r="I11" s="123"/>
      <c r="J11" s="123"/>
      <c r="K11" s="121"/>
      <c r="L11" s="122"/>
    </row>
    <row r="12" spans="1:15" s="22" customFormat="1" ht="12.75" customHeight="1" x14ac:dyDescent="0.25">
      <c r="B12" s="132"/>
      <c r="C12" s="124"/>
      <c r="D12" s="124"/>
      <c r="E12" s="124"/>
      <c r="F12" s="134"/>
      <c r="G12" s="134"/>
      <c r="H12" s="134"/>
      <c r="I12" s="124"/>
      <c r="J12" s="124"/>
      <c r="K12" s="32" t="s">
        <v>16</v>
      </c>
      <c r="L12" s="33" t="s">
        <v>5</v>
      </c>
    </row>
    <row r="13" spans="1:15" s="1" customFormat="1" ht="20.100000000000001" customHeight="1" x14ac:dyDescent="0.25">
      <c r="A13" s="1" t="s">
        <v>34</v>
      </c>
      <c r="B13" s="61" t="s">
        <v>21</v>
      </c>
      <c r="C13" s="5" t="s">
        <v>96</v>
      </c>
      <c r="D13" s="6"/>
      <c r="E13" s="6"/>
      <c r="F13" s="72" t="s">
        <v>33</v>
      </c>
      <c r="G13" s="8"/>
      <c r="H13" s="8"/>
      <c r="I13" s="8"/>
      <c r="J13" s="8"/>
      <c r="K13" s="8"/>
      <c r="L13" s="24"/>
    </row>
    <row r="14" spans="1:15" s="1" customFormat="1" ht="13.5" customHeight="1" x14ac:dyDescent="0.25">
      <c r="A14" s="9" t="s">
        <v>7</v>
      </c>
      <c r="B14" s="25" t="s">
        <v>97</v>
      </c>
      <c r="C14" s="77" t="s">
        <v>98</v>
      </c>
      <c r="D14" s="10" t="s">
        <v>99</v>
      </c>
      <c r="E14" s="10" t="s">
        <v>100</v>
      </c>
      <c r="F14" s="11" t="s">
        <v>87</v>
      </c>
      <c r="G14" s="10" t="s">
        <v>101</v>
      </c>
      <c r="H14" s="82">
        <v>3.45</v>
      </c>
      <c r="I14" s="10">
        <v>0</v>
      </c>
      <c r="J14" s="10">
        <f>ROUND(H14,3)*I14</f>
        <v>0</v>
      </c>
      <c r="K14" s="80"/>
      <c r="L14" s="79">
        <f>ROUND((ROUND(H14,3)*ROUND(K14,2)),2)</f>
        <v>0</v>
      </c>
    </row>
    <row r="15" spans="1:15" s="1" customFormat="1" x14ac:dyDescent="0.25">
      <c r="A15" s="9" t="s">
        <v>6</v>
      </c>
      <c r="B15" s="83"/>
      <c r="C15" s="84"/>
      <c r="D15" s="84"/>
      <c r="E15" s="85"/>
      <c r="F15" s="86" t="s">
        <v>95</v>
      </c>
      <c r="G15" s="87"/>
      <c r="H15" s="88"/>
      <c r="I15" s="88"/>
      <c r="J15" s="88"/>
      <c r="K15" s="88"/>
      <c r="L15" s="89"/>
    </row>
    <row r="16" spans="1:15" s="1" customFormat="1" ht="22.5" x14ac:dyDescent="0.25">
      <c r="A16" s="9" t="s">
        <v>8</v>
      </c>
      <c r="B16" s="26"/>
      <c r="C16" s="21"/>
      <c r="D16" s="21"/>
      <c r="E16" s="90"/>
      <c r="F16" s="14" t="s">
        <v>89</v>
      </c>
      <c r="G16" s="91"/>
      <c r="H16" s="13"/>
      <c r="I16" s="13"/>
      <c r="J16" s="13"/>
      <c r="K16" s="13"/>
      <c r="L16" s="27"/>
    </row>
    <row r="17" spans="1:12" s="1" customFormat="1" x14ac:dyDescent="0.25">
      <c r="A17" s="9" t="s">
        <v>9</v>
      </c>
      <c r="B17" s="28"/>
      <c r="C17" s="23"/>
      <c r="D17" s="23"/>
      <c r="E17" s="92"/>
      <c r="F17" s="15" t="s">
        <v>90</v>
      </c>
      <c r="G17" s="93"/>
      <c r="H17" s="16"/>
      <c r="I17" s="16"/>
      <c r="J17" s="16"/>
      <c r="K17" s="16"/>
      <c r="L17" s="29"/>
    </row>
    <row r="18" spans="1:12" ht="12.75" x14ac:dyDescent="0.2">
      <c r="B18" s="94" t="s">
        <v>88</v>
      </c>
      <c r="C18" s="95" t="s">
        <v>102</v>
      </c>
      <c r="D18" s="96"/>
      <c r="E18" s="96"/>
      <c r="F18" s="96" t="s">
        <v>33</v>
      </c>
      <c r="G18" s="95"/>
      <c r="H18" s="95"/>
      <c r="I18" s="95"/>
      <c r="J18" s="95"/>
      <c r="K18" s="95"/>
      <c r="L18" s="97">
        <f>SUM(L14:L17)</f>
        <v>0</v>
      </c>
    </row>
    <row r="19" spans="1:12" ht="12.75" x14ac:dyDescent="0.2">
      <c r="A19" s="98" t="s">
        <v>34</v>
      </c>
      <c r="B19" s="61" t="s">
        <v>21</v>
      </c>
      <c r="C19" s="5" t="s">
        <v>97</v>
      </c>
      <c r="D19" s="6"/>
      <c r="E19" s="6"/>
      <c r="F19" s="72" t="s">
        <v>10</v>
      </c>
      <c r="G19" s="8"/>
      <c r="H19" s="8"/>
      <c r="I19" s="8"/>
      <c r="J19" s="8"/>
      <c r="K19" s="8"/>
      <c r="L19" s="24"/>
    </row>
    <row r="20" spans="1:12" x14ac:dyDescent="0.2">
      <c r="A20" s="98" t="s">
        <v>7</v>
      </c>
      <c r="B20" s="25" t="s">
        <v>103</v>
      </c>
      <c r="C20" s="77" t="s">
        <v>104</v>
      </c>
      <c r="D20" s="10" t="s">
        <v>99</v>
      </c>
      <c r="E20" s="10" t="s">
        <v>100</v>
      </c>
      <c r="F20" s="11" t="s">
        <v>105</v>
      </c>
      <c r="G20" s="10" t="s">
        <v>106</v>
      </c>
      <c r="H20" s="82">
        <v>22.574999999999999</v>
      </c>
      <c r="I20" s="10">
        <v>0</v>
      </c>
      <c r="J20" s="10">
        <f>ROUND(H20,3)*I20</f>
        <v>0</v>
      </c>
      <c r="K20" s="80"/>
      <c r="L20" s="79">
        <f>ROUND((ROUND(H20,3)*ROUND(K20,2)),2)</f>
        <v>0</v>
      </c>
    </row>
    <row r="21" spans="1:12" x14ac:dyDescent="0.2">
      <c r="A21" s="98" t="s">
        <v>6</v>
      </c>
      <c r="B21" s="83"/>
      <c r="C21" s="84"/>
      <c r="D21" s="84"/>
      <c r="E21" s="85"/>
      <c r="F21" s="86" t="s">
        <v>95</v>
      </c>
      <c r="G21" s="87"/>
      <c r="H21" s="88"/>
      <c r="I21" s="88"/>
      <c r="J21" s="88"/>
      <c r="K21" s="88"/>
      <c r="L21" s="89"/>
    </row>
    <row r="22" spans="1:12" ht="78.75" x14ac:dyDescent="0.2">
      <c r="A22" s="98" t="s">
        <v>8</v>
      </c>
      <c r="B22" s="26"/>
      <c r="C22" s="21"/>
      <c r="D22" s="21"/>
      <c r="E22" s="90"/>
      <c r="F22" s="14" t="s">
        <v>107</v>
      </c>
      <c r="G22" s="91"/>
      <c r="H22" s="13"/>
      <c r="I22" s="13"/>
      <c r="J22" s="13"/>
      <c r="K22" s="13"/>
      <c r="L22" s="27"/>
    </row>
    <row r="23" spans="1:12" ht="270" x14ac:dyDescent="0.2">
      <c r="A23" s="98" t="s">
        <v>9</v>
      </c>
      <c r="B23" s="28"/>
      <c r="C23" s="23"/>
      <c r="D23" s="23"/>
      <c r="E23" s="92"/>
      <c r="F23" s="15" t="s">
        <v>108</v>
      </c>
      <c r="G23" s="93"/>
      <c r="H23" s="16"/>
      <c r="I23" s="16"/>
      <c r="J23" s="16"/>
      <c r="K23" s="16"/>
      <c r="L23" s="29"/>
    </row>
    <row r="24" spans="1:12" x14ac:dyDescent="0.2">
      <c r="A24" s="98" t="s">
        <v>7</v>
      </c>
      <c r="B24" s="25" t="s">
        <v>109</v>
      </c>
      <c r="C24" s="77" t="s">
        <v>110</v>
      </c>
      <c r="D24" s="10" t="s">
        <v>99</v>
      </c>
      <c r="E24" s="10" t="s">
        <v>100</v>
      </c>
      <c r="F24" s="11" t="s">
        <v>111</v>
      </c>
      <c r="G24" s="10" t="s">
        <v>112</v>
      </c>
      <c r="H24" s="82">
        <v>46.575000000000003</v>
      </c>
      <c r="I24" s="10">
        <v>0</v>
      </c>
      <c r="J24" s="10">
        <f>ROUND(H24,3)*I24</f>
        <v>0</v>
      </c>
      <c r="K24" s="80"/>
      <c r="L24" s="79">
        <f>ROUND((ROUND(H24,3)*ROUND(K24,2)),2)</f>
        <v>0</v>
      </c>
    </row>
    <row r="25" spans="1:12" x14ac:dyDescent="0.2">
      <c r="A25" s="98" t="s">
        <v>6</v>
      </c>
      <c r="B25" s="83"/>
      <c r="C25" s="84"/>
      <c r="D25" s="84"/>
      <c r="E25" s="85"/>
      <c r="F25" s="86" t="s">
        <v>95</v>
      </c>
      <c r="G25" s="87"/>
      <c r="H25" s="88"/>
      <c r="I25" s="88"/>
      <c r="J25" s="88"/>
      <c r="K25" s="88"/>
      <c r="L25" s="89"/>
    </row>
    <row r="26" spans="1:12" ht="45" x14ac:dyDescent="0.2">
      <c r="A26" s="98" t="s">
        <v>8</v>
      </c>
      <c r="B26" s="26"/>
      <c r="C26" s="21"/>
      <c r="D26" s="21"/>
      <c r="E26" s="90"/>
      <c r="F26" s="14" t="s">
        <v>113</v>
      </c>
      <c r="G26" s="91"/>
      <c r="H26" s="13"/>
      <c r="I26" s="13"/>
      <c r="J26" s="13"/>
      <c r="K26" s="13"/>
      <c r="L26" s="27"/>
    </row>
    <row r="27" spans="1:12" ht="22.5" x14ac:dyDescent="0.2">
      <c r="A27" s="98" t="s">
        <v>9</v>
      </c>
      <c r="B27" s="28"/>
      <c r="C27" s="23"/>
      <c r="D27" s="23"/>
      <c r="E27" s="92"/>
      <c r="F27" s="15" t="s">
        <v>114</v>
      </c>
      <c r="G27" s="93"/>
      <c r="H27" s="16"/>
      <c r="I27" s="16"/>
      <c r="J27" s="16"/>
      <c r="K27" s="16"/>
      <c r="L27" s="29"/>
    </row>
    <row r="28" spans="1:12" x14ac:dyDescent="0.2">
      <c r="A28" s="98" t="s">
        <v>7</v>
      </c>
      <c r="B28" s="25" t="s">
        <v>115</v>
      </c>
      <c r="C28" s="77" t="s">
        <v>116</v>
      </c>
      <c r="D28" s="10" t="s">
        <v>99</v>
      </c>
      <c r="E28" s="10" t="s">
        <v>100</v>
      </c>
      <c r="F28" s="11" t="s">
        <v>117</v>
      </c>
      <c r="G28" s="10" t="s">
        <v>106</v>
      </c>
      <c r="H28" s="82">
        <v>20.85</v>
      </c>
      <c r="I28" s="10">
        <v>0</v>
      </c>
      <c r="J28" s="10">
        <f>ROUND(H28,3)*I28</f>
        <v>0</v>
      </c>
      <c r="K28" s="80"/>
      <c r="L28" s="79">
        <f>ROUND((ROUND(H28,3)*ROUND(K28,2)),2)</f>
        <v>0</v>
      </c>
    </row>
    <row r="29" spans="1:12" x14ac:dyDescent="0.2">
      <c r="A29" s="98" t="s">
        <v>6</v>
      </c>
      <c r="B29" s="83"/>
      <c r="C29" s="84"/>
      <c r="D29" s="84"/>
      <c r="E29" s="85"/>
      <c r="F29" s="86" t="s">
        <v>95</v>
      </c>
      <c r="G29" s="87"/>
      <c r="H29" s="88"/>
      <c r="I29" s="88"/>
      <c r="J29" s="88"/>
      <c r="K29" s="88"/>
      <c r="L29" s="89"/>
    </row>
    <row r="30" spans="1:12" ht="78.75" x14ac:dyDescent="0.2">
      <c r="A30" s="98" t="s">
        <v>8</v>
      </c>
      <c r="B30" s="26"/>
      <c r="C30" s="21"/>
      <c r="D30" s="21"/>
      <c r="E30" s="90"/>
      <c r="F30" s="14" t="s">
        <v>118</v>
      </c>
      <c r="G30" s="91"/>
      <c r="H30" s="13"/>
      <c r="I30" s="13"/>
      <c r="J30" s="13"/>
      <c r="K30" s="13"/>
      <c r="L30" s="27"/>
    </row>
    <row r="31" spans="1:12" ht="191.25" x14ac:dyDescent="0.2">
      <c r="A31" s="98" t="s">
        <v>9</v>
      </c>
      <c r="B31" s="28"/>
      <c r="C31" s="23"/>
      <c r="D31" s="23"/>
      <c r="E31" s="92"/>
      <c r="F31" s="15" t="s">
        <v>119</v>
      </c>
      <c r="G31" s="93"/>
      <c r="H31" s="16"/>
      <c r="I31" s="16"/>
      <c r="J31" s="16"/>
      <c r="K31" s="16"/>
      <c r="L31" s="29"/>
    </row>
    <row r="32" spans="1:12" ht="12.75" x14ac:dyDescent="0.2">
      <c r="B32" s="94" t="s">
        <v>88</v>
      </c>
      <c r="C32" s="95" t="s">
        <v>102</v>
      </c>
      <c r="D32" s="96"/>
      <c r="E32" s="96"/>
      <c r="F32" s="96" t="s">
        <v>10</v>
      </c>
      <c r="G32" s="95"/>
      <c r="H32" s="95"/>
      <c r="I32" s="95"/>
      <c r="J32" s="95"/>
      <c r="K32" s="95"/>
      <c r="L32" s="97">
        <f>SUM(L20:L31)</f>
        <v>0</v>
      </c>
    </row>
    <row r="33" spans="1:12" ht="12.75" x14ac:dyDescent="0.2">
      <c r="A33" s="98" t="s">
        <v>34</v>
      </c>
      <c r="B33" s="61" t="s">
        <v>21</v>
      </c>
      <c r="C33" s="5" t="s">
        <v>115</v>
      </c>
      <c r="D33" s="6"/>
      <c r="E33" s="6"/>
      <c r="F33" s="72" t="s">
        <v>120</v>
      </c>
      <c r="G33" s="8"/>
      <c r="H33" s="8"/>
      <c r="I33" s="8"/>
      <c r="J33" s="8"/>
      <c r="K33" s="8"/>
      <c r="L33" s="24"/>
    </row>
    <row r="34" spans="1:12" x14ac:dyDescent="0.2">
      <c r="A34" s="98" t="s">
        <v>7</v>
      </c>
      <c r="B34" s="25" t="s">
        <v>121</v>
      </c>
      <c r="C34" s="77" t="s">
        <v>122</v>
      </c>
      <c r="D34" s="10" t="s">
        <v>99</v>
      </c>
      <c r="E34" s="10" t="s">
        <v>100</v>
      </c>
      <c r="F34" s="11" t="s">
        <v>123</v>
      </c>
      <c r="G34" s="10" t="s">
        <v>106</v>
      </c>
      <c r="H34" s="82">
        <v>4.5149999999999997</v>
      </c>
      <c r="I34" s="10">
        <v>0</v>
      </c>
      <c r="J34" s="10">
        <f>ROUND(H34,3)*I34</f>
        <v>0</v>
      </c>
      <c r="K34" s="80"/>
      <c r="L34" s="79">
        <f>ROUND((ROUND(H34,3)*ROUND(K34,2)),2)</f>
        <v>0</v>
      </c>
    </row>
    <row r="35" spans="1:12" x14ac:dyDescent="0.2">
      <c r="A35" s="98" t="s">
        <v>6</v>
      </c>
      <c r="B35" s="83"/>
      <c r="C35" s="84"/>
      <c r="D35" s="84"/>
      <c r="E35" s="85"/>
      <c r="F35" s="86" t="s">
        <v>95</v>
      </c>
      <c r="G35" s="87"/>
      <c r="H35" s="88"/>
      <c r="I35" s="88"/>
      <c r="J35" s="88"/>
      <c r="K35" s="88"/>
      <c r="L35" s="89"/>
    </row>
    <row r="36" spans="1:12" ht="78.75" x14ac:dyDescent="0.2">
      <c r="A36" s="98" t="s">
        <v>8</v>
      </c>
      <c r="B36" s="26"/>
      <c r="C36" s="21"/>
      <c r="D36" s="21"/>
      <c r="E36" s="90"/>
      <c r="F36" s="14" t="s">
        <v>124</v>
      </c>
      <c r="G36" s="91"/>
      <c r="H36" s="13"/>
      <c r="I36" s="13"/>
      <c r="J36" s="13"/>
      <c r="K36" s="13"/>
      <c r="L36" s="27"/>
    </row>
    <row r="37" spans="1:12" ht="281.25" x14ac:dyDescent="0.2">
      <c r="A37" s="98" t="s">
        <v>9</v>
      </c>
      <c r="B37" s="28"/>
      <c r="C37" s="23"/>
      <c r="D37" s="23"/>
      <c r="E37" s="92"/>
      <c r="F37" s="15" t="s">
        <v>125</v>
      </c>
      <c r="G37" s="93"/>
      <c r="H37" s="16"/>
      <c r="I37" s="16"/>
      <c r="J37" s="16"/>
      <c r="K37" s="16"/>
      <c r="L37" s="29"/>
    </row>
    <row r="38" spans="1:12" ht="12.75" x14ac:dyDescent="0.2">
      <c r="B38" s="94" t="s">
        <v>88</v>
      </c>
      <c r="C38" s="95" t="s">
        <v>102</v>
      </c>
      <c r="D38" s="96"/>
      <c r="E38" s="96"/>
      <c r="F38" s="96" t="s">
        <v>120</v>
      </c>
      <c r="G38" s="95"/>
      <c r="H38" s="95"/>
      <c r="I38" s="95"/>
      <c r="J38" s="95"/>
      <c r="K38" s="95"/>
      <c r="L38" s="97">
        <f>SUM(L34:L37)</f>
        <v>0</v>
      </c>
    </row>
    <row r="39" spans="1:12" ht="12.75" x14ac:dyDescent="0.2">
      <c r="A39" s="98" t="s">
        <v>34</v>
      </c>
      <c r="B39" s="61" t="s">
        <v>21</v>
      </c>
      <c r="C39" s="5" t="s">
        <v>121</v>
      </c>
      <c r="D39" s="6"/>
      <c r="E39" s="6"/>
      <c r="F39" s="72" t="s">
        <v>126</v>
      </c>
      <c r="G39" s="8"/>
      <c r="H39" s="8"/>
      <c r="I39" s="8"/>
      <c r="J39" s="8"/>
      <c r="K39" s="8"/>
      <c r="L39" s="24"/>
    </row>
    <row r="40" spans="1:12" x14ac:dyDescent="0.2">
      <c r="A40" s="98" t="s">
        <v>7</v>
      </c>
      <c r="B40" s="25" t="s">
        <v>127</v>
      </c>
      <c r="C40" s="77" t="s">
        <v>128</v>
      </c>
      <c r="D40" s="10" t="s">
        <v>99</v>
      </c>
      <c r="E40" s="10" t="s">
        <v>100</v>
      </c>
      <c r="F40" s="11" t="s">
        <v>129</v>
      </c>
      <c r="G40" s="10" t="s">
        <v>130</v>
      </c>
      <c r="H40" s="82">
        <v>45.15</v>
      </c>
      <c r="I40" s="10">
        <v>0</v>
      </c>
      <c r="J40" s="10">
        <f>ROUND(H40,3)*I40</f>
        <v>0</v>
      </c>
      <c r="K40" s="80"/>
      <c r="L40" s="79">
        <f>ROUND((ROUND(H40,3)*ROUND(K40,2)),2)</f>
        <v>0</v>
      </c>
    </row>
    <row r="41" spans="1:12" x14ac:dyDescent="0.2">
      <c r="A41" s="98" t="s">
        <v>6</v>
      </c>
      <c r="B41" s="83"/>
      <c r="C41" s="84"/>
      <c r="D41" s="84"/>
      <c r="E41" s="85"/>
      <c r="F41" s="86" t="s">
        <v>95</v>
      </c>
      <c r="G41" s="87"/>
      <c r="H41" s="88"/>
      <c r="I41" s="88"/>
      <c r="J41" s="88"/>
      <c r="K41" s="88"/>
      <c r="L41" s="89"/>
    </row>
    <row r="42" spans="1:12" ht="78.75" x14ac:dyDescent="0.2">
      <c r="A42" s="98" t="s">
        <v>8</v>
      </c>
      <c r="B42" s="26"/>
      <c r="C42" s="21"/>
      <c r="D42" s="21"/>
      <c r="E42" s="90"/>
      <c r="F42" s="14" t="s">
        <v>131</v>
      </c>
      <c r="G42" s="91"/>
      <c r="H42" s="13"/>
      <c r="I42" s="13"/>
      <c r="J42" s="13"/>
      <c r="K42" s="13"/>
      <c r="L42" s="27"/>
    </row>
    <row r="43" spans="1:12" ht="45" x14ac:dyDescent="0.2">
      <c r="A43" s="98" t="s">
        <v>9</v>
      </c>
      <c r="B43" s="28"/>
      <c r="C43" s="23"/>
      <c r="D43" s="23"/>
      <c r="E43" s="92"/>
      <c r="F43" s="15" t="s">
        <v>132</v>
      </c>
      <c r="G43" s="93"/>
      <c r="H43" s="16"/>
      <c r="I43" s="16"/>
      <c r="J43" s="16"/>
      <c r="K43" s="16"/>
      <c r="L43" s="29"/>
    </row>
    <row r="44" spans="1:12" ht="12.75" x14ac:dyDescent="0.2">
      <c r="B44" s="94" t="s">
        <v>88</v>
      </c>
      <c r="C44" s="95" t="s">
        <v>102</v>
      </c>
      <c r="D44" s="96"/>
      <c r="E44" s="96"/>
      <c r="F44" s="96" t="s">
        <v>126</v>
      </c>
      <c r="G44" s="95"/>
      <c r="H44" s="95"/>
      <c r="I44" s="95"/>
      <c r="J44" s="95"/>
      <c r="K44" s="95"/>
      <c r="L44" s="97">
        <f>SUM(L40:L43)</f>
        <v>0</v>
      </c>
    </row>
    <row r="45" spans="1:12" ht="12.75" x14ac:dyDescent="0.2">
      <c r="A45" s="98" t="s">
        <v>34</v>
      </c>
      <c r="B45" s="61" t="s">
        <v>21</v>
      </c>
      <c r="C45" s="5" t="s">
        <v>133</v>
      </c>
      <c r="D45" s="6"/>
      <c r="E45" s="6"/>
      <c r="F45" s="72" t="s">
        <v>134</v>
      </c>
      <c r="G45" s="8"/>
      <c r="H45" s="8"/>
      <c r="I45" s="8"/>
      <c r="J45" s="8"/>
      <c r="K45" s="8"/>
      <c r="L45" s="24"/>
    </row>
    <row r="46" spans="1:12" x14ac:dyDescent="0.2">
      <c r="A46" s="98" t="s">
        <v>7</v>
      </c>
      <c r="B46" s="25" t="s">
        <v>133</v>
      </c>
      <c r="C46" s="77" t="s">
        <v>135</v>
      </c>
      <c r="D46" s="10" t="s">
        <v>136</v>
      </c>
      <c r="E46" s="10" t="s">
        <v>100</v>
      </c>
      <c r="F46" s="11" t="s">
        <v>137</v>
      </c>
      <c r="G46" s="10" t="s">
        <v>130</v>
      </c>
      <c r="H46" s="82">
        <v>109.259</v>
      </c>
      <c r="I46" s="10">
        <v>0</v>
      </c>
      <c r="J46" s="10">
        <f>ROUND(H46,3)*I46</f>
        <v>0</v>
      </c>
      <c r="K46" s="80"/>
      <c r="L46" s="79">
        <f>ROUND((ROUND(H46,3)*ROUND(K46,2)),2)</f>
        <v>0</v>
      </c>
    </row>
    <row r="47" spans="1:12" x14ac:dyDescent="0.2">
      <c r="A47" s="98" t="s">
        <v>6</v>
      </c>
      <c r="B47" s="83"/>
      <c r="C47" s="84"/>
      <c r="D47" s="84"/>
      <c r="E47" s="85"/>
      <c r="F47" s="86" t="s">
        <v>95</v>
      </c>
      <c r="G47" s="87"/>
      <c r="H47" s="88"/>
      <c r="I47" s="88"/>
      <c r="J47" s="88"/>
      <c r="K47" s="88"/>
      <c r="L47" s="89"/>
    </row>
    <row r="48" spans="1:12" ht="191.25" x14ac:dyDescent="0.2">
      <c r="A48" s="98" t="s">
        <v>8</v>
      </c>
      <c r="B48" s="26"/>
      <c r="C48" s="21"/>
      <c r="D48" s="21"/>
      <c r="E48" s="90"/>
      <c r="F48" s="14" t="s">
        <v>138</v>
      </c>
      <c r="G48" s="91"/>
      <c r="H48" s="13"/>
      <c r="I48" s="13"/>
      <c r="J48" s="13"/>
      <c r="K48" s="13"/>
      <c r="L48" s="27"/>
    </row>
    <row r="49" spans="1:12" ht="157.5" x14ac:dyDescent="0.2">
      <c r="A49" s="98" t="s">
        <v>9</v>
      </c>
      <c r="B49" s="28"/>
      <c r="C49" s="23"/>
      <c r="D49" s="23"/>
      <c r="E49" s="92"/>
      <c r="F49" s="15" t="s">
        <v>139</v>
      </c>
      <c r="G49" s="93"/>
      <c r="H49" s="16"/>
      <c r="I49" s="16"/>
      <c r="J49" s="16"/>
      <c r="K49" s="16"/>
      <c r="L49" s="29"/>
    </row>
    <row r="50" spans="1:12" ht="22.5" x14ac:dyDescent="0.2">
      <c r="A50" s="98" t="s">
        <v>7</v>
      </c>
      <c r="B50" s="25" t="s">
        <v>140</v>
      </c>
      <c r="C50" s="77" t="s">
        <v>141</v>
      </c>
      <c r="D50" s="10" t="s">
        <v>136</v>
      </c>
      <c r="E50" s="10" t="s">
        <v>100</v>
      </c>
      <c r="F50" s="11" t="s">
        <v>142</v>
      </c>
      <c r="G50" s="10" t="s">
        <v>143</v>
      </c>
      <c r="H50" s="82">
        <v>10</v>
      </c>
      <c r="I50" s="10">
        <v>0</v>
      </c>
      <c r="J50" s="10">
        <f>ROUND(H50,3)*I50</f>
        <v>0</v>
      </c>
      <c r="K50" s="80"/>
      <c r="L50" s="79">
        <f>ROUND((ROUND(H50,3)*ROUND(K50,2)),2)</f>
        <v>0</v>
      </c>
    </row>
    <row r="51" spans="1:12" x14ac:dyDescent="0.2">
      <c r="A51" s="98" t="s">
        <v>6</v>
      </c>
      <c r="B51" s="83"/>
      <c r="C51" s="84"/>
      <c r="D51" s="84"/>
      <c r="E51" s="85"/>
      <c r="F51" s="86" t="s">
        <v>95</v>
      </c>
      <c r="G51" s="87"/>
      <c r="H51" s="88"/>
      <c r="I51" s="88"/>
      <c r="J51" s="88"/>
      <c r="K51" s="88"/>
      <c r="L51" s="89"/>
    </row>
    <row r="52" spans="1:12" ht="33.75" x14ac:dyDescent="0.2">
      <c r="A52" s="98" t="s">
        <v>8</v>
      </c>
      <c r="B52" s="26"/>
      <c r="C52" s="21"/>
      <c r="D52" s="21"/>
      <c r="E52" s="90"/>
      <c r="F52" s="14" t="s">
        <v>144</v>
      </c>
      <c r="G52" s="91"/>
      <c r="H52" s="13"/>
      <c r="I52" s="13"/>
      <c r="J52" s="13"/>
      <c r="K52" s="13"/>
      <c r="L52" s="27"/>
    </row>
    <row r="53" spans="1:12" ht="45" x14ac:dyDescent="0.2">
      <c r="A53" s="98" t="s">
        <v>9</v>
      </c>
      <c r="B53" s="28"/>
      <c r="C53" s="23"/>
      <c r="D53" s="23"/>
      <c r="E53" s="92"/>
      <c r="F53" s="15" t="s">
        <v>145</v>
      </c>
      <c r="G53" s="93"/>
      <c r="H53" s="16"/>
      <c r="I53" s="16"/>
      <c r="J53" s="16"/>
      <c r="K53" s="16"/>
      <c r="L53" s="29"/>
    </row>
    <row r="54" spans="1:12" x14ac:dyDescent="0.2">
      <c r="A54" s="98" t="s">
        <v>7</v>
      </c>
      <c r="B54" s="25" t="s">
        <v>146</v>
      </c>
      <c r="C54" s="77" t="s">
        <v>147</v>
      </c>
      <c r="D54" s="10" t="s">
        <v>136</v>
      </c>
      <c r="E54" s="10" t="s">
        <v>100</v>
      </c>
      <c r="F54" s="11" t="s">
        <v>148</v>
      </c>
      <c r="G54" s="10" t="s">
        <v>143</v>
      </c>
      <c r="H54" s="82">
        <v>2</v>
      </c>
      <c r="I54" s="10">
        <v>0</v>
      </c>
      <c r="J54" s="10">
        <f>ROUND(H54,3)*I54</f>
        <v>0</v>
      </c>
      <c r="K54" s="80"/>
      <c r="L54" s="79">
        <f>ROUND((ROUND(H54,3)*ROUND(K54,2)),2)</f>
        <v>0</v>
      </c>
    </row>
    <row r="55" spans="1:12" x14ac:dyDescent="0.2">
      <c r="A55" s="98" t="s">
        <v>6</v>
      </c>
      <c r="B55" s="83"/>
      <c r="C55" s="84"/>
      <c r="D55" s="84"/>
      <c r="E55" s="85"/>
      <c r="F55" s="86" t="s">
        <v>95</v>
      </c>
      <c r="G55" s="87"/>
      <c r="H55" s="88"/>
      <c r="I55" s="88"/>
      <c r="J55" s="88"/>
      <c r="K55" s="88"/>
      <c r="L55" s="89"/>
    </row>
    <row r="56" spans="1:12" ht="22.5" x14ac:dyDescent="0.2">
      <c r="A56" s="98" t="s">
        <v>8</v>
      </c>
      <c r="B56" s="26"/>
      <c r="C56" s="21"/>
      <c r="D56" s="21"/>
      <c r="E56" s="90"/>
      <c r="F56" s="14" t="s">
        <v>149</v>
      </c>
      <c r="G56" s="91"/>
      <c r="H56" s="13"/>
      <c r="I56" s="13"/>
      <c r="J56" s="13"/>
      <c r="K56" s="13"/>
      <c r="L56" s="27"/>
    </row>
    <row r="57" spans="1:12" ht="45" x14ac:dyDescent="0.2">
      <c r="A57" s="98" t="s">
        <v>9</v>
      </c>
      <c r="B57" s="28"/>
      <c r="C57" s="23"/>
      <c r="D57" s="23"/>
      <c r="E57" s="92"/>
      <c r="F57" s="15" t="s">
        <v>145</v>
      </c>
      <c r="G57" s="93"/>
      <c r="H57" s="16"/>
      <c r="I57" s="16"/>
      <c r="J57" s="16"/>
      <c r="K57" s="16"/>
      <c r="L57" s="29"/>
    </row>
    <row r="58" spans="1:12" ht="12.75" x14ac:dyDescent="0.2">
      <c r="B58" s="94" t="s">
        <v>88</v>
      </c>
      <c r="C58" s="95" t="s">
        <v>102</v>
      </c>
      <c r="D58" s="96"/>
      <c r="E58" s="96"/>
      <c r="F58" s="96" t="s">
        <v>134</v>
      </c>
      <c r="G58" s="95"/>
      <c r="H58" s="95"/>
      <c r="I58" s="95"/>
      <c r="J58" s="95"/>
      <c r="K58" s="95"/>
      <c r="L58" s="97">
        <f>SUM(L46:L57)</f>
        <v>0</v>
      </c>
    </row>
    <row r="59" spans="1:12" ht="12.75" x14ac:dyDescent="0.2">
      <c r="A59" s="98" t="s">
        <v>34</v>
      </c>
      <c r="B59" s="61" t="s">
        <v>21</v>
      </c>
      <c r="C59" s="5" t="s">
        <v>150</v>
      </c>
      <c r="D59" s="6"/>
      <c r="E59" s="6"/>
      <c r="F59" s="72" t="s">
        <v>151</v>
      </c>
      <c r="G59" s="8"/>
      <c r="H59" s="8"/>
      <c r="I59" s="8"/>
      <c r="J59" s="8"/>
      <c r="K59" s="8"/>
      <c r="L59" s="24"/>
    </row>
    <row r="60" spans="1:12" x14ac:dyDescent="0.2">
      <c r="A60" s="98" t="s">
        <v>7</v>
      </c>
      <c r="B60" s="25" t="s">
        <v>103</v>
      </c>
      <c r="C60" s="77" t="s">
        <v>104</v>
      </c>
      <c r="D60" s="10" t="s">
        <v>99</v>
      </c>
      <c r="E60" s="10" t="s">
        <v>152</v>
      </c>
      <c r="F60" s="11" t="s">
        <v>105</v>
      </c>
      <c r="G60" s="10" t="s">
        <v>106</v>
      </c>
      <c r="H60" s="82">
        <v>2.2000000000000002</v>
      </c>
      <c r="I60" s="10">
        <v>0</v>
      </c>
      <c r="J60" s="10">
        <f>ROUND(H60,3)*I60</f>
        <v>0</v>
      </c>
      <c r="K60" s="80"/>
      <c r="L60" s="79">
        <f>ROUND((ROUND(H60,3)*ROUND(K60,2)),2)</f>
        <v>0</v>
      </c>
    </row>
    <row r="61" spans="1:12" x14ac:dyDescent="0.2">
      <c r="A61" s="98" t="s">
        <v>6</v>
      </c>
      <c r="B61" s="83"/>
      <c r="C61" s="84"/>
      <c r="D61" s="84"/>
      <c r="E61" s="85"/>
      <c r="F61" s="86" t="s">
        <v>95</v>
      </c>
      <c r="G61" s="87"/>
      <c r="H61" s="88"/>
      <c r="I61" s="88"/>
      <c r="J61" s="88"/>
      <c r="K61" s="88"/>
      <c r="L61" s="89"/>
    </row>
    <row r="62" spans="1:12" x14ac:dyDescent="0.2">
      <c r="A62" s="98" t="s">
        <v>8</v>
      </c>
      <c r="B62" s="26"/>
      <c r="C62" s="21"/>
      <c r="D62" s="21"/>
      <c r="E62" s="90"/>
      <c r="F62" s="14" t="s">
        <v>153</v>
      </c>
      <c r="G62" s="91"/>
      <c r="H62" s="13"/>
      <c r="I62" s="13"/>
      <c r="J62" s="13"/>
      <c r="K62" s="13"/>
      <c r="L62" s="27"/>
    </row>
    <row r="63" spans="1:12" ht="270" x14ac:dyDescent="0.2">
      <c r="A63" s="98" t="s">
        <v>9</v>
      </c>
      <c r="B63" s="28"/>
      <c r="C63" s="23"/>
      <c r="D63" s="23"/>
      <c r="E63" s="92"/>
      <c r="F63" s="15" t="s">
        <v>108</v>
      </c>
      <c r="G63" s="93"/>
      <c r="H63" s="16"/>
      <c r="I63" s="16"/>
      <c r="J63" s="16"/>
      <c r="K63" s="16"/>
      <c r="L63" s="29"/>
    </row>
    <row r="64" spans="1:12" x14ac:dyDescent="0.2">
      <c r="A64" s="98" t="s">
        <v>7</v>
      </c>
      <c r="B64" s="25" t="s">
        <v>115</v>
      </c>
      <c r="C64" s="77" t="s">
        <v>116</v>
      </c>
      <c r="D64" s="10" t="s">
        <v>99</v>
      </c>
      <c r="E64" s="10" t="s">
        <v>152</v>
      </c>
      <c r="F64" s="11" t="s">
        <v>117</v>
      </c>
      <c r="G64" s="10" t="s">
        <v>106</v>
      </c>
      <c r="H64" s="82">
        <v>2.2000000000000002</v>
      </c>
      <c r="I64" s="10">
        <v>0</v>
      </c>
      <c r="J64" s="10">
        <f>ROUND(H64,3)*I64</f>
        <v>0</v>
      </c>
      <c r="K64" s="80"/>
      <c r="L64" s="79">
        <f>ROUND((ROUND(H64,3)*ROUND(K64,2)),2)</f>
        <v>0</v>
      </c>
    </row>
    <row r="65" spans="1:12" x14ac:dyDescent="0.2">
      <c r="A65" s="98" t="s">
        <v>6</v>
      </c>
      <c r="B65" s="83"/>
      <c r="C65" s="84"/>
      <c r="D65" s="84"/>
      <c r="E65" s="85"/>
      <c r="F65" s="86" t="s">
        <v>95</v>
      </c>
      <c r="G65" s="87"/>
      <c r="H65" s="88"/>
      <c r="I65" s="88"/>
      <c r="J65" s="88"/>
      <c r="K65" s="88"/>
      <c r="L65" s="89"/>
    </row>
    <row r="66" spans="1:12" x14ac:dyDescent="0.2">
      <c r="A66" s="98" t="s">
        <v>8</v>
      </c>
      <c r="B66" s="26"/>
      <c r="C66" s="21"/>
      <c r="D66" s="21"/>
      <c r="E66" s="90"/>
      <c r="F66" s="14" t="s">
        <v>153</v>
      </c>
      <c r="G66" s="91"/>
      <c r="H66" s="13"/>
      <c r="I66" s="13"/>
      <c r="J66" s="13"/>
      <c r="K66" s="13"/>
      <c r="L66" s="27"/>
    </row>
    <row r="67" spans="1:12" ht="191.25" x14ac:dyDescent="0.2">
      <c r="A67" s="98" t="s">
        <v>9</v>
      </c>
      <c r="B67" s="28"/>
      <c r="C67" s="23"/>
      <c r="D67" s="23"/>
      <c r="E67" s="92"/>
      <c r="F67" s="15" t="s">
        <v>119</v>
      </c>
      <c r="G67" s="93"/>
      <c r="H67" s="16"/>
      <c r="I67" s="16"/>
      <c r="J67" s="16"/>
      <c r="K67" s="16"/>
      <c r="L67" s="29"/>
    </row>
    <row r="68" spans="1:12" x14ac:dyDescent="0.2">
      <c r="A68" s="98" t="s">
        <v>7</v>
      </c>
      <c r="B68" s="25" t="s">
        <v>154</v>
      </c>
      <c r="C68" s="77" t="s">
        <v>155</v>
      </c>
      <c r="D68" s="10" t="s">
        <v>99</v>
      </c>
      <c r="E68" s="10" t="s">
        <v>156</v>
      </c>
      <c r="F68" s="11" t="s">
        <v>157</v>
      </c>
      <c r="G68" s="10" t="s">
        <v>158</v>
      </c>
      <c r="H68" s="82">
        <v>60</v>
      </c>
      <c r="I68" s="10">
        <v>0</v>
      </c>
      <c r="J68" s="10">
        <f>ROUND(H68,3)*I68</f>
        <v>0</v>
      </c>
      <c r="K68" s="80"/>
      <c r="L68" s="79">
        <f>ROUND((ROUND(H68,3)*ROUND(K68,2)),2)</f>
        <v>0</v>
      </c>
    </row>
    <row r="69" spans="1:12" x14ac:dyDescent="0.2">
      <c r="A69" s="98" t="s">
        <v>6</v>
      </c>
      <c r="B69" s="83"/>
      <c r="C69" s="84"/>
      <c r="D69" s="84"/>
      <c r="E69" s="85"/>
      <c r="F69" s="86" t="s">
        <v>157</v>
      </c>
      <c r="G69" s="87"/>
      <c r="H69" s="88"/>
      <c r="I69" s="88"/>
      <c r="J69" s="88"/>
      <c r="K69" s="88"/>
      <c r="L69" s="89"/>
    </row>
    <row r="70" spans="1:12" x14ac:dyDescent="0.2">
      <c r="A70" s="98" t="s">
        <v>8</v>
      </c>
      <c r="B70" s="26"/>
      <c r="C70" s="21"/>
      <c r="D70" s="21"/>
      <c r="E70" s="90"/>
      <c r="F70" s="14" t="s">
        <v>95</v>
      </c>
      <c r="G70" s="91"/>
      <c r="H70" s="13"/>
      <c r="I70" s="13"/>
      <c r="J70" s="13"/>
      <c r="K70" s="13"/>
      <c r="L70" s="27"/>
    </row>
    <row r="71" spans="1:12" x14ac:dyDescent="0.2">
      <c r="A71" s="98" t="s">
        <v>9</v>
      </c>
      <c r="B71" s="28"/>
      <c r="C71" s="23"/>
      <c r="D71" s="23"/>
      <c r="E71" s="92"/>
      <c r="F71" s="15" t="s">
        <v>95</v>
      </c>
      <c r="G71" s="93"/>
      <c r="H71" s="16"/>
      <c r="I71" s="16"/>
      <c r="J71" s="16"/>
      <c r="K71" s="16"/>
      <c r="L71" s="29"/>
    </row>
    <row r="72" spans="1:12" x14ac:dyDescent="0.2">
      <c r="A72" s="98" t="s">
        <v>7</v>
      </c>
      <c r="B72" s="25" t="s">
        <v>159</v>
      </c>
      <c r="C72" s="77" t="s">
        <v>160</v>
      </c>
      <c r="D72" s="10" t="s">
        <v>99</v>
      </c>
      <c r="E72" s="10" t="s">
        <v>156</v>
      </c>
      <c r="F72" s="11" t="s">
        <v>161</v>
      </c>
      <c r="G72" s="10" t="s">
        <v>158</v>
      </c>
      <c r="H72" s="82">
        <v>40</v>
      </c>
      <c r="I72" s="10">
        <v>0</v>
      </c>
      <c r="J72" s="10">
        <f>ROUND(H72,3)*I72</f>
        <v>0</v>
      </c>
      <c r="K72" s="80"/>
      <c r="L72" s="79">
        <f>ROUND((ROUND(H72,3)*ROUND(K72,2)),2)</f>
        <v>0</v>
      </c>
    </row>
    <row r="73" spans="1:12" x14ac:dyDescent="0.2">
      <c r="A73" s="98" t="s">
        <v>6</v>
      </c>
      <c r="B73" s="83"/>
      <c r="C73" s="84"/>
      <c r="D73" s="84"/>
      <c r="E73" s="85"/>
      <c r="F73" s="86" t="s">
        <v>161</v>
      </c>
      <c r="G73" s="87"/>
      <c r="H73" s="88"/>
      <c r="I73" s="88"/>
      <c r="J73" s="88"/>
      <c r="K73" s="88"/>
      <c r="L73" s="89"/>
    </row>
    <row r="74" spans="1:12" x14ac:dyDescent="0.2">
      <c r="A74" s="98" t="s">
        <v>8</v>
      </c>
      <c r="B74" s="26"/>
      <c r="C74" s="21"/>
      <c r="D74" s="21"/>
      <c r="E74" s="90"/>
      <c r="F74" s="14" t="s">
        <v>95</v>
      </c>
      <c r="G74" s="91"/>
      <c r="H74" s="13"/>
      <c r="I74" s="13"/>
      <c r="J74" s="13"/>
      <c r="K74" s="13"/>
      <c r="L74" s="27"/>
    </row>
    <row r="75" spans="1:12" x14ac:dyDescent="0.2">
      <c r="A75" s="98" t="s">
        <v>9</v>
      </c>
      <c r="B75" s="28"/>
      <c r="C75" s="23"/>
      <c r="D75" s="23"/>
      <c r="E75" s="92"/>
      <c r="F75" s="15" t="s">
        <v>95</v>
      </c>
      <c r="G75" s="93"/>
      <c r="H75" s="16"/>
      <c r="I75" s="16"/>
      <c r="J75" s="16"/>
      <c r="K75" s="16"/>
      <c r="L75" s="29"/>
    </row>
    <row r="76" spans="1:12" x14ac:dyDescent="0.2">
      <c r="A76" s="98" t="s">
        <v>7</v>
      </c>
      <c r="B76" s="25" t="s">
        <v>162</v>
      </c>
      <c r="C76" s="77" t="s">
        <v>163</v>
      </c>
      <c r="D76" s="10" t="s">
        <v>99</v>
      </c>
      <c r="E76" s="10" t="s">
        <v>156</v>
      </c>
      <c r="F76" s="11" t="s">
        <v>164</v>
      </c>
      <c r="G76" s="10" t="s">
        <v>158</v>
      </c>
      <c r="H76" s="82">
        <v>50</v>
      </c>
      <c r="I76" s="10">
        <v>0</v>
      </c>
      <c r="J76" s="10">
        <f>ROUND(H76,3)*I76</f>
        <v>0</v>
      </c>
      <c r="K76" s="80"/>
      <c r="L76" s="79">
        <f>ROUND((ROUND(H76,3)*ROUND(K76,2)),2)</f>
        <v>0</v>
      </c>
    </row>
    <row r="77" spans="1:12" x14ac:dyDescent="0.2">
      <c r="A77" s="98" t="s">
        <v>6</v>
      </c>
      <c r="B77" s="83"/>
      <c r="C77" s="84"/>
      <c r="D77" s="84"/>
      <c r="E77" s="85"/>
      <c r="F77" s="86" t="s">
        <v>164</v>
      </c>
      <c r="G77" s="87"/>
      <c r="H77" s="88"/>
      <c r="I77" s="88"/>
      <c r="J77" s="88"/>
      <c r="K77" s="88"/>
      <c r="L77" s="89"/>
    </row>
    <row r="78" spans="1:12" x14ac:dyDescent="0.2">
      <c r="A78" s="98" t="s">
        <v>8</v>
      </c>
      <c r="B78" s="26"/>
      <c r="C78" s="21"/>
      <c r="D78" s="21"/>
      <c r="E78" s="90"/>
      <c r="F78" s="14" t="s">
        <v>95</v>
      </c>
      <c r="G78" s="91"/>
      <c r="H78" s="13"/>
      <c r="I78" s="13"/>
      <c r="J78" s="13"/>
      <c r="K78" s="13"/>
      <c r="L78" s="27"/>
    </row>
    <row r="79" spans="1:12" x14ac:dyDescent="0.2">
      <c r="A79" s="98" t="s">
        <v>9</v>
      </c>
      <c r="B79" s="28"/>
      <c r="C79" s="23"/>
      <c r="D79" s="23"/>
      <c r="E79" s="92"/>
      <c r="F79" s="15" t="s">
        <v>95</v>
      </c>
      <c r="G79" s="93"/>
      <c r="H79" s="16"/>
      <c r="I79" s="16"/>
      <c r="J79" s="16"/>
      <c r="K79" s="16"/>
      <c r="L79" s="29"/>
    </row>
    <row r="80" spans="1:12" ht="22.5" x14ac:dyDescent="0.2">
      <c r="A80" s="98" t="s">
        <v>7</v>
      </c>
      <c r="B80" s="25" t="s">
        <v>165</v>
      </c>
      <c r="C80" s="77" t="s">
        <v>166</v>
      </c>
      <c r="D80" s="10" t="s">
        <v>99</v>
      </c>
      <c r="E80" s="10" t="s">
        <v>156</v>
      </c>
      <c r="F80" s="11" t="s">
        <v>167</v>
      </c>
      <c r="G80" s="10" t="s">
        <v>168</v>
      </c>
      <c r="H80" s="82">
        <v>10</v>
      </c>
      <c r="I80" s="10">
        <v>0</v>
      </c>
      <c r="J80" s="10">
        <f>ROUND(H80,3)*I80</f>
        <v>0</v>
      </c>
      <c r="K80" s="80"/>
      <c r="L80" s="79">
        <f>ROUND((ROUND(H80,3)*ROUND(K80,2)),2)</f>
        <v>0</v>
      </c>
    </row>
    <row r="81" spans="1:12" ht="22.5" x14ac:dyDescent="0.2">
      <c r="A81" s="98" t="s">
        <v>6</v>
      </c>
      <c r="B81" s="83"/>
      <c r="C81" s="84"/>
      <c r="D81" s="84"/>
      <c r="E81" s="85"/>
      <c r="F81" s="86" t="s">
        <v>167</v>
      </c>
      <c r="G81" s="87"/>
      <c r="H81" s="88"/>
      <c r="I81" s="88"/>
      <c r="J81" s="88"/>
      <c r="K81" s="88"/>
      <c r="L81" s="89"/>
    </row>
    <row r="82" spans="1:12" x14ac:dyDescent="0.2">
      <c r="A82" s="98" t="s">
        <v>8</v>
      </c>
      <c r="B82" s="26"/>
      <c r="C82" s="21"/>
      <c r="D82" s="21"/>
      <c r="E82" s="90"/>
      <c r="F82" s="14" t="s">
        <v>95</v>
      </c>
      <c r="G82" s="91"/>
      <c r="H82" s="13"/>
      <c r="I82" s="13"/>
      <c r="J82" s="13"/>
      <c r="K82" s="13"/>
      <c r="L82" s="27"/>
    </row>
    <row r="83" spans="1:12" x14ac:dyDescent="0.2">
      <c r="A83" s="98" t="s">
        <v>9</v>
      </c>
      <c r="B83" s="28"/>
      <c r="C83" s="23"/>
      <c r="D83" s="23"/>
      <c r="E83" s="92"/>
      <c r="F83" s="15" t="s">
        <v>95</v>
      </c>
      <c r="G83" s="93"/>
      <c r="H83" s="16"/>
      <c r="I83" s="16"/>
      <c r="J83" s="16"/>
      <c r="K83" s="16"/>
      <c r="L83" s="29"/>
    </row>
    <row r="84" spans="1:12" x14ac:dyDescent="0.2">
      <c r="A84" s="98" t="s">
        <v>7</v>
      </c>
      <c r="B84" s="25" t="s">
        <v>169</v>
      </c>
      <c r="C84" s="77" t="s">
        <v>170</v>
      </c>
      <c r="D84" s="10" t="s">
        <v>99</v>
      </c>
      <c r="E84" s="10" t="s">
        <v>156</v>
      </c>
      <c r="F84" s="11" t="s">
        <v>171</v>
      </c>
      <c r="G84" s="10" t="s">
        <v>158</v>
      </c>
      <c r="H84" s="82">
        <v>20</v>
      </c>
      <c r="I84" s="10">
        <v>0</v>
      </c>
      <c r="J84" s="10">
        <f>ROUND(H84,3)*I84</f>
        <v>0</v>
      </c>
      <c r="K84" s="80"/>
      <c r="L84" s="79">
        <f>ROUND((ROUND(H84,3)*ROUND(K84,2)),2)</f>
        <v>0</v>
      </c>
    </row>
    <row r="85" spans="1:12" x14ac:dyDescent="0.2">
      <c r="A85" s="98" t="s">
        <v>6</v>
      </c>
      <c r="B85" s="83"/>
      <c r="C85" s="84"/>
      <c r="D85" s="84"/>
      <c r="E85" s="85"/>
      <c r="F85" s="86" t="s">
        <v>171</v>
      </c>
      <c r="G85" s="87"/>
      <c r="H85" s="88"/>
      <c r="I85" s="88"/>
      <c r="J85" s="88"/>
      <c r="K85" s="88"/>
      <c r="L85" s="89"/>
    </row>
    <row r="86" spans="1:12" x14ac:dyDescent="0.2">
      <c r="A86" s="98" t="s">
        <v>8</v>
      </c>
      <c r="B86" s="26"/>
      <c r="C86" s="21"/>
      <c r="D86" s="21"/>
      <c r="E86" s="90"/>
      <c r="F86" s="14" t="s">
        <v>95</v>
      </c>
      <c r="G86" s="91"/>
      <c r="H86" s="13"/>
      <c r="I86" s="13"/>
      <c r="J86" s="13"/>
      <c r="K86" s="13"/>
      <c r="L86" s="27"/>
    </row>
    <row r="87" spans="1:12" x14ac:dyDescent="0.2">
      <c r="A87" s="98" t="s">
        <v>9</v>
      </c>
      <c r="B87" s="28"/>
      <c r="C87" s="23"/>
      <c r="D87" s="23"/>
      <c r="E87" s="92"/>
      <c r="F87" s="15" t="s">
        <v>95</v>
      </c>
      <c r="G87" s="93"/>
      <c r="H87" s="16"/>
      <c r="I87" s="16"/>
      <c r="J87" s="16"/>
      <c r="K87" s="16"/>
      <c r="L87" s="29"/>
    </row>
    <row r="88" spans="1:12" ht="12.75" x14ac:dyDescent="0.2">
      <c r="B88" s="94" t="s">
        <v>88</v>
      </c>
      <c r="C88" s="95" t="s">
        <v>102</v>
      </c>
      <c r="D88" s="96"/>
      <c r="E88" s="96"/>
      <c r="F88" s="96" t="s">
        <v>151</v>
      </c>
      <c r="G88" s="95"/>
      <c r="H88" s="95"/>
      <c r="I88" s="95"/>
      <c r="J88" s="95"/>
      <c r="K88" s="95"/>
      <c r="L88" s="97">
        <f>SUM(L60:L87)</f>
        <v>0</v>
      </c>
    </row>
    <row r="89" spans="1:12" ht="12.75" x14ac:dyDescent="0.2">
      <c r="A89" s="98" t="s">
        <v>34</v>
      </c>
      <c r="B89" s="61" t="s">
        <v>21</v>
      </c>
      <c r="C89" s="5" t="s">
        <v>146</v>
      </c>
      <c r="D89" s="6"/>
      <c r="E89" s="6"/>
      <c r="F89" s="72" t="s">
        <v>172</v>
      </c>
      <c r="G89" s="8"/>
      <c r="H89" s="8"/>
      <c r="I89" s="8"/>
      <c r="J89" s="8"/>
      <c r="K89" s="8"/>
      <c r="L89" s="24"/>
    </row>
    <row r="90" spans="1:12" x14ac:dyDescent="0.2">
      <c r="A90" s="98" t="s">
        <v>7</v>
      </c>
      <c r="B90" s="25" t="s">
        <v>173</v>
      </c>
      <c r="C90" s="77" t="s">
        <v>174</v>
      </c>
      <c r="D90" s="10" t="s">
        <v>99</v>
      </c>
      <c r="E90" s="10" t="s">
        <v>100</v>
      </c>
      <c r="F90" s="11" t="s">
        <v>175</v>
      </c>
      <c r="G90" s="10" t="s">
        <v>143</v>
      </c>
      <c r="H90" s="82">
        <v>1</v>
      </c>
      <c r="I90" s="10">
        <v>0</v>
      </c>
      <c r="J90" s="10">
        <f>ROUND(H90,3)*I90</f>
        <v>0</v>
      </c>
      <c r="K90" s="80"/>
      <c r="L90" s="79">
        <f>ROUND((ROUND(H90,3)*ROUND(K90,2)),2)</f>
        <v>0</v>
      </c>
    </row>
    <row r="91" spans="1:12" ht="22.5" x14ac:dyDescent="0.2">
      <c r="A91" s="98" t="s">
        <v>6</v>
      </c>
      <c r="B91" s="83"/>
      <c r="C91" s="84"/>
      <c r="D91" s="84"/>
      <c r="E91" s="85"/>
      <c r="F91" s="86" t="s">
        <v>176</v>
      </c>
      <c r="G91" s="87"/>
      <c r="H91" s="88"/>
      <c r="I91" s="88"/>
      <c r="J91" s="88"/>
      <c r="K91" s="88"/>
      <c r="L91" s="89"/>
    </row>
    <row r="92" spans="1:12" x14ac:dyDescent="0.2">
      <c r="A92" s="98" t="s">
        <v>8</v>
      </c>
      <c r="B92" s="26"/>
      <c r="C92" s="21"/>
      <c r="D92" s="21"/>
      <c r="E92" s="90"/>
      <c r="F92" s="14" t="s">
        <v>95</v>
      </c>
      <c r="G92" s="91"/>
      <c r="H92" s="13"/>
      <c r="I92" s="13"/>
      <c r="J92" s="13"/>
      <c r="K92" s="13"/>
      <c r="L92" s="27"/>
    </row>
    <row r="93" spans="1:12" x14ac:dyDescent="0.2">
      <c r="A93" s="98" t="s">
        <v>9</v>
      </c>
      <c r="B93" s="28"/>
      <c r="C93" s="23"/>
      <c r="D93" s="23"/>
      <c r="E93" s="92"/>
      <c r="F93" s="15" t="s">
        <v>95</v>
      </c>
      <c r="G93" s="93"/>
      <c r="H93" s="16"/>
      <c r="I93" s="16"/>
      <c r="J93" s="16"/>
      <c r="K93" s="16"/>
      <c r="L93" s="29"/>
    </row>
    <row r="94" spans="1:12" x14ac:dyDescent="0.2">
      <c r="A94" s="98" t="s">
        <v>7</v>
      </c>
      <c r="B94" s="25" t="s">
        <v>177</v>
      </c>
      <c r="C94" s="77" t="s">
        <v>178</v>
      </c>
      <c r="D94" s="10" t="s">
        <v>99</v>
      </c>
      <c r="E94" s="10" t="s">
        <v>100</v>
      </c>
      <c r="F94" s="11" t="s">
        <v>179</v>
      </c>
      <c r="G94" s="10" t="s">
        <v>143</v>
      </c>
      <c r="H94" s="82">
        <v>1</v>
      </c>
      <c r="I94" s="10">
        <v>0</v>
      </c>
      <c r="J94" s="10">
        <f>ROUND(H94,3)*I94</f>
        <v>0</v>
      </c>
      <c r="K94" s="80"/>
      <c r="L94" s="79">
        <f>ROUND((ROUND(H94,3)*ROUND(K94,2)),2)</f>
        <v>0</v>
      </c>
    </row>
    <row r="95" spans="1:12" ht="22.5" x14ac:dyDescent="0.2">
      <c r="A95" s="98" t="s">
        <v>6</v>
      </c>
      <c r="B95" s="83"/>
      <c r="C95" s="84"/>
      <c r="D95" s="84"/>
      <c r="E95" s="85"/>
      <c r="F95" s="86" t="s">
        <v>180</v>
      </c>
      <c r="G95" s="87"/>
      <c r="H95" s="88"/>
      <c r="I95" s="88"/>
      <c r="J95" s="88"/>
      <c r="K95" s="88"/>
      <c r="L95" s="89"/>
    </row>
    <row r="96" spans="1:12" x14ac:dyDescent="0.2">
      <c r="A96" s="98" t="s">
        <v>8</v>
      </c>
      <c r="B96" s="26"/>
      <c r="C96" s="21"/>
      <c r="D96" s="21"/>
      <c r="E96" s="90"/>
      <c r="F96" s="14" t="s">
        <v>95</v>
      </c>
      <c r="G96" s="91"/>
      <c r="H96" s="13"/>
      <c r="I96" s="13"/>
      <c r="J96" s="13"/>
      <c r="K96" s="13"/>
      <c r="L96" s="27"/>
    </row>
    <row r="97" spans="1:12" x14ac:dyDescent="0.2">
      <c r="A97" s="98" t="s">
        <v>9</v>
      </c>
      <c r="B97" s="28"/>
      <c r="C97" s="23"/>
      <c r="D97" s="23"/>
      <c r="E97" s="92"/>
      <c r="F97" s="15" t="s">
        <v>95</v>
      </c>
      <c r="G97" s="93"/>
      <c r="H97" s="16"/>
      <c r="I97" s="16"/>
      <c r="J97" s="16"/>
      <c r="K97" s="16"/>
      <c r="L97" s="29"/>
    </row>
    <row r="98" spans="1:12" ht="12.75" x14ac:dyDescent="0.2">
      <c r="B98" s="94" t="s">
        <v>88</v>
      </c>
      <c r="C98" s="95" t="s">
        <v>102</v>
      </c>
      <c r="D98" s="96"/>
      <c r="E98" s="96"/>
      <c r="F98" s="96" t="s">
        <v>172</v>
      </c>
      <c r="G98" s="95"/>
      <c r="H98" s="95"/>
      <c r="I98" s="95"/>
      <c r="J98" s="95"/>
      <c r="K98" s="95"/>
      <c r="L98" s="97">
        <f>SUM(L90:L97)</f>
        <v>0</v>
      </c>
    </row>
  </sheetData>
  <sheetProtection password="A3B1" sheet="1" objects="1" scenarios="1"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5" manualBreakCount="5">
    <brk id="18" max="16383" man="1"/>
    <brk id="27" max="16383" man="1"/>
    <brk id="32" max="16383" man="1"/>
    <brk id="38" max="16383" man="1"/>
    <brk id="53" max="16383"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40</v>
      </c>
      <c r="B1" s="48" t="s">
        <v>36</v>
      </c>
      <c r="C1" s="53"/>
    </row>
    <row r="2" spans="1:3" x14ac:dyDescent="0.25">
      <c r="A2" s="49" t="s">
        <v>41</v>
      </c>
      <c r="B2" s="50" t="s">
        <v>37</v>
      </c>
      <c r="C2" s="53"/>
    </row>
    <row r="3" spans="1:3" x14ac:dyDescent="0.25">
      <c r="A3" s="49" t="s">
        <v>42</v>
      </c>
      <c r="B3" s="50" t="s">
        <v>38</v>
      </c>
      <c r="C3" s="53"/>
    </row>
    <row r="4" spans="1:3" x14ac:dyDescent="0.25">
      <c r="A4" s="49" t="s">
        <v>43</v>
      </c>
      <c r="B4" s="50" t="s">
        <v>39</v>
      </c>
      <c r="C4" s="53"/>
    </row>
    <row r="5" spans="1:3" x14ac:dyDescent="0.25">
      <c r="A5" s="49" t="s">
        <v>44</v>
      </c>
      <c r="B5" s="50" t="s">
        <v>45</v>
      </c>
      <c r="C5" s="53"/>
    </row>
    <row r="6" spans="1:3" x14ac:dyDescent="0.25">
      <c r="A6" s="49" t="s">
        <v>46</v>
      </c>
      <c r="B6" s="50" t="s">
        <v>47</v>
      </c>
      <c r="C6" s="53"/>
    </row>
    <row r="7" spans="1:3" x14ac:dyDescent="0.25">
      <c r="A7" s="49" t="s">
        <v>48</v>
      </c>
      <c r="B7" s="50" t="s">
        <v>49</v>
      </c>
      <c r="C7" s="53"/>
    </row>
    <row r="8" spans="1:3" x14ac:dyDescent="0.25">
      <c r="A8" s="49" t="s">
        <v>50</v>
      </c>
      <c r="B8" s="50" t="s">
        <v>51</v>
      </c>
      <c r="C8" s="53"/>
    </row>
    <row r="9" spans="1:3" x14ac:dyDescent="0.25">
      <c r="A9" s="49" t="s">
        <v>52</v>
      </c>
      <c r="B9" s="50" t="s">
        <v>53</v>
      </c>
      <c r="C9" s="53"/>
    </row>
    <row r="10" spans="1:3" x14ac:dyDescent="0.25">
      <c r="A10" s="49" t="s">
        <v>54</v>
      </c>
      <c r="B10" s="50" t="s">
        <v>55</v>
      </c>
      <c r="C10" s="53"/>
    </row>
    <row r="11" spans="1:3" x14ac:dyDescent="0.25">
      <c r="A11" s="49" t="s">
        <v>56</v>
      </c>
      <c r="B11" s="50" t="s">
        <v>57</v>
      </c>
      <c r="C11" s="53"/>
    </row>
    <row r="12" spans="1:3" x14ac:dyDescent="0.25">
      <c r="A12" s="49" t="s">
        <v>58</v>
      </c>
      <c r="B12" s="50" t="s">
        <v>59</v>
      </c>
      <c r="C12" s="53"/>
    </row>
    <row r="13" spans="1:3" x14ac:dyDescent="0.25">
      <c r="A13" s="49" t="s">
        <v>60</v>
      </c>
      <c r="B13" s="50" t="s">
        <v>61</v>
      </c>
      <c r="C13" s="53"/>
    </row>
    <row r="14" spans="1:3" ht="25.5" x14ac:dyDescent="0.25">
      <c r="A14" s="49" t="s">
        <v>62</v>
      </c>
      <c r="B14" s="50" t="s">
        <v>63</v>
      </c>
      <c r="C14" s="53"/>
    </row>
    <row r="15" spans="1:3" x14ac:dyDescent="0.25">
      <c r="A15" s="49" t="s">
        <v>64</v>
      </c>
      <c r="B15" s="50" t="s">
        <v>65</v>
      </c>
      <c r="C15" s="53"/>
    </row>
    <row r="16" spans="1:3" x14ac:dyDescent="0.25">
      <c r="A16" s="49" t="s">
        <v>66</v>
      </c>
      <c r="B16" s="50" t="s">
        <v>67</v>
      </c>
      <c r="C16" s="53"/>
    </row>
    <row r="17" spans="1:3" x14ac:dyDescent="0.25">
      <c r="A17" s="49" t="s">
        <v>68</v>
      </c>
      <c r="B17" s="50" t="s">
        <v>69</v>
      </c>
      <c r="C17" s="53"/>
    </row>
    <row r="18" spans="1:3" x14ac:dyDescent="0.25">
      <c r="A18" s="49" t="s">
        <v>70</v>
      </c>
      <c r="B18" s="50" t="s">
        <v>71</v>
      </c>
      <c r="C18" s="53"/>
    </row>
    <row r="19" spans="1:3" x14ac:dyDescent="0.25">
      <c r="A19" s="49" t="s">
        <v>72</v>
      </c>
      <c r="B19" s="50" t="s">
        <v>73</v>
      </c>
      <c r="C19" s="53"/>
    </row>
    <row r="20" spans="1:3" x14ac:dyDescent="0.25">
      <c r="A20" s="49" t="s">
        <v>74</v>
      </c>
      <c r="B20" s="50" t="s">
        <v>75</v>
      </c>
      <c r="C20" s="53"/>
    </row>
    <row r="21" spans="1:3" x14ac:dyDescent="0.25">
      <c r="A21" s="49" t="s">
        <v>76</v>
      </c>
      <c r="B21" s="50" t="s">
        <v>77</v>
      </c>
      <c r="C21" s="53"/>
    </row>
    <row r="22" spans="1:3" x14ac:dyDescent="0.25">
      <c r="A22" s="49" t="s">
        <v>78</v>
      </c>
      <c r="B22" s="50" t="s">
        <v>79</v>
      </c>
      <c r="C22" s="53"/>
    </row>
    <row r="23" spans="1:3" x14ac:dyDescent="0.25">
      <c r="A23" s="49" t="s">
        <v>80</v>
      </c>
      <c r="B23" s="50" t="s">
        <v>81</v>
      </c>
      <c r="C23" s="53"/>
    </row>
    <row r="24" spans="1:3" x14ac:dyDescent="0.25">
      <c r="A24" s="49" t="s">
        <v>82</v>
      </c>
      <c r="B24" s="50" t="s">
        <v>83</v>
      </c>
      <c r="C24" s="53"/>
    </row>
    <row r="25" spans="1:3" x14ac:dyDescent="0.25">
      <c r="A25" s="51" t="s">
        <v>84</v>
      </c>
      <c r="B25" s="52" t="s">
        <v>85</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7" customWidth="1"/>
    <col min="3" max="3" width="10.5703125" style="17" customWidth="1"/>
    <col min="4" max="5" width="10" style="17" customWidth="1"/>
    <col min="6" max="6" width="74.140625" style="17" customWidth="1"/>
    <col min="7" max="7" width="9" style="18" customWidth="1"/>
    <col min="8" max="8" width="13" style="18" customWidth="1"/>
    <col min="9" max="10" width="9" style="18" customWidth="1"/>
    <col min="11" max="12" width="12.85546875" style="18" customWidth="1"/>
    <col min="13" max="13" width="9.140625" style="17" customWidth="1"/>
    <col min="14" max="16384" width="9.140625" style="17"/>
  </cols>
  <sheetData>
    <row r="1" spans="1:12" s="1" customFormat="1" ht="13.5" customHeight="1" x14ac:dyDescent="0.25">
      <c r="A1" s="9" t="s">
        <v>7</v>
      </c>
      <c r="B1" s="25"/>
      <c r="C1" s="77"/>
      <c r="D1" s="10">
        <v>1</v>
      </c>
      <c r="E1" s="10"/>
      <c r="F1" s="11"/>
      <c r="G1" s="10"/>
      <c r="H1" s="82"/>
      <c r="I1" s="10"/>
      <c r="J1" s="78"/>
      <c r="K1" s="81"/>
      <c r="L1" s="79">
        <f>ROUND((ROUND(H1,3))*(ROUND(K1,2)),2)</f>
        <v>0</v>
      </c>
    </row>
    <row r="2" spans="1:12" s="1" customFormat="1" ht="12.75" customHeight="1" x14ac:dyDescent="0.25">
      <c r="A2" s="9" t="s">
        <v>6</v>
      </c>
      <c r="B2" s="26"/>
      <c r="C2" s="21"/>
      <c r="D2" s="21"/>
      <c r="E2" s="21"/>
      <c r="F2" s="12"/>
      <c r="G2" s="13"/>
      <c r="H2" s="13"/>
      <c r="I2" s="13"/>
      <c r="J2" s="13"/>
      <c r="K2" s="13"/>
      <c r="L2" s="27"/>
    </row>
    <row r="3" spans="1:12" s="1" customFormat="1" ht="12.75" customHeight="1" x14ac:dyDescent="0.25">
      <c r="A3" s="9" t="s">
        <v>8</v>
      </c>
      <c r="B3" s="26"/>
      <c r="C3" s="21"/>
      <c r="D3" s="21"/>
      <c r="E3" s="21"/>
      <c r="F3" s="14"/>
      <c r="G3" s="13"/>
      <c r="H3" s="13"/>
      <c r="I3" s="13"/>
      <c r="J3" s="13"/>
      <c r="K3" s="13"/>
      <c r="L3" s="27"/>
    </row>
    <row r="4" spans="1:12" s="1" customFormat="1" ht="18" customHeight="1" x14ac:dyDescent="0.25">
      <c r="A4" s="9" t="s">
        <v>9</v>
      </c>
      <c r="B4" s="28"/>
      <c r="C4" s="23"/>
      <c r="D4" s="23"/>
      <c r="E4" s="23"/>
      <c r="F4" s="15"/>
      <c r="G4" s="16"/>
      <c r="H4" s="16"/>
      <c r="I4" s="16"/>
      <c r="J4" s="16"/>
      <c r="K4" s="16"/>
      <c r="L4" s="29"/>
    </row>
    <row r="5" spans="1:12" s="1" customFormat="1" ht="48" customHeight="1" x14ac:dyDescent="0.25">
      <c r="A5" s="9"/>
      <c r="B5" s="21"/>
      <c r="C5" s="21"/>
      <c r="D5" s="21"/>
      <c r="E5" s="21"/>
      <c r="F5" s="34"/>
      <c r="G5" s="13"/>
      <c r="H5" s="13"/>
      <c r="I5" s="13"/>
      <c r="J5" s="13"/>
      <c r="K5" s="13"/>
      <c r="L5" s="16"/>
    </row>
    <row r="6" spans="1:12" s="9" customFormat="1" ht="12" x14ac:dyDescent="0.25">
      <c r="B6" s="35" t="s">
        <v>22</v>
      </c>
      <c r="C6" s="36"/>
      <c r="D6" s="7"/>
      <c r="E6" s="7"/>
      <c r="F6" s="7" t="s">
        <v>10</v>
      </c>
      <c r="G6" s="36"/>
      <c r="H6" s="36"/>
      <c r="I6" s="36"/>
      <c r="J6" s="36"/>
      <c r="K6" s="36"/>
      <c r="L6" s="37"/>
    </row>
    <row r="7" spans="1:12" s="9" customFormat="1" x14ac:dyDescent="0.25">
      <c r="G7" s="38"/>
      <c r="H7" s="38"/>
      <c r="I7" s="38"/>
      <c r="J7" s="38"/>
      <c r="K7" s="38"/>
      <c r="L7" s="38"/>
    </row>
    <row r="8" spans="1:12" s="1" customFormat="1" x14ac:dyDescent="0.25">
      <c r="A8" s="9"/>
      <c r="G8" s="39"/>
      <c r="H8" s="39"/>
      <c r="I8" s="39"/>
      <c r="J8" s="39"/>
      <c r="K8" s="39"/>
      <c r="L8" s="39"/>
    </row>
    <row r="9" spans="1:12" s="1" customFormat="1" x14ac:dyDescent="0.25">
      <c r="A9" s="9"/>
      <c r="G9" s="39"/>
      <c r="H9" s="39"/>
      <c r="I9" s="39"/>
      <c r="J9" s="39"/>
      <c r="K9" s="39"/>
      <c r="L9" s="39"/>
    </row>
    <row r="10" spans="1:12" s="1" customFormat="1" x14ac:dyDescent="0.25">
      <c r="A10" s="9"/>
      <c r="G10" s="39"/>
      <c r="H10" s="39"/>
      <c r="I10" s="39"/>
      <c r="J10" s="39"/>
      <c r="K10" s="39"/>
      <c r="L10" s="39"/>
    </row>
    <row r="11" spans="1:12" s="1" customFormat="1" x14ac:dyDescent="0.25">
      <c r="A11" s="9"/>
      <c r="G11" s="39"/>
      <c r="H11" s="39"/>
      <c r="I11" s="39"/>
      <c r="J11" s="39"/>
      <c r="K11" s="39"/>
      <c r="L11" s="39"/>
    </row>
    <row r="12" spans="1:12" s="1" customFormat="1" x14ac:dyDescent="0.25">
      <c r="A12" s="9"/>
      <c r="G12" s="39"/>
      <c r="H12" s="39"/>
      <c r="I12" s="39"/>
      <c r="J12" s="39"/>
      <c r="K12" s="39"/>
      <c r="L12" s="39"/>
    </row>
    <row r="13" spans="1:12" s="1" customFormat="1" x14ac:dyDescent="0.25">
      <c r="A13" s="9"/>
      <c r="G13" s="39"/>
      <c r="H13" s="39"/>
      <c r="I13" s="39"/>
      <c r="J13" s="39"/>
      <c r="K13" s="39"/>
      <c r="L13" s="39"/>
    </row>
    <row r="14" spans="1:12" s="1" customFormat="1" x14ac:dyDescent="0.25">
      <c r="A14" s="9"/>
      <c r="G14" s="39"/>
      <c r="H14" s="39"/>
      <c r="I14" s="39"/>
      <c r="J14" s="39"/>
      <c r="K14" s="39"/>
      <c r="L14" s="39"/>
    </row>
    <row r="15" spans="1:12" s="1" customFormat="1" x14ac:dyDescent="0.25">
      <c r="A15" s="9"/>
      <c r="G15" s="39"/>
      <c r="H15" s="39"/>
      <c r="I15" s="39"/>
      <c r="J15" s="39"/>
      <c r="K15" s="39"/>
      <c r="L15" s="39"/>
    </row>
    <row r="16" spans="1:12" s="1" customFormat="1" x14ac:dyDescent="0.25">
      <c r="A16" s="9"/>
      <c r="G16" s="39"/>
      <c r="H16" s="39"/>
      <c r="I16" s="39"/>
      <c r="J16" s="39"/>
      <c r="K16" s="39"/>
      <c r="L16" s="39"/>
    </row>
    <row r="17" spans="1:12" s="1" customFormat="1" x14ac:dyDescent="0.25">
      <c r="A17" s="9"/>
      <c r="G17" s="39"/>
      <c r="H17" s="39"/>
      <c r="I17" s="39"/>
      <c r="J17" s="39"/>
      <c r="K17" s="39"/>
      <c r="L17" s="39"/>
    </row>
    <row r="18" spans="1:12" s="1" customFormat="1" x14ac:dyDescent="0.25">
      <c r="A18" s="9"/>
      <c r="G18" s="39"/>
      <c r="H18" s="39"/>
      <c r="I18" s="39"/>
      <c r="J18" s="39"/>
      <c r="K18" s="39"/>
      <c r="L18" s="39"/>
    </row>
    <row r="19" spans="1:12" s="1" customFormat="1" x14ac:dyDescent="0.25">
      <c r="A19" s="9"/>
      <c r="G19" s="39"/>
      <c r="H19" s="39"/>
      <c r="I19" s="39"/>
      <c r="J19" s="39"/>
      <c r="K19" s="39"/>
      <c r="L19" s="39"/>
    </row>
    <row r="20" spans="1:12" s="1" customFormat="1" x14ac:dyDescent="0.25">
      <c r="A20" s="9"/>
      <c r="G20" s="39"/>
      <c r="H20" s="39"/>
      <c r="I20" s="39"/>
      <c r="J20" s="39"/>
      <c r="K20" s="39"/>
      <c r="L20" s="39"/>
    </row>
    <row r="21" spans="1:12" s="1" customFormat="1" x14ac:dyDescent="0.25">
      <c r="A21" s="9"/>
      <c r="G21" s="39"/>
      <c r="H21" s="39"/>
      <c r="I21" s="39"/>
      <c r="J21" s="39"/>
      <c r="K21" s="39"/>
      <c r="L21" s="39"/>
    </row>
    <row r="22" spans="1:12" s="1" customFormat="1" x14ac:dyDescent="0.25">
      <c r="A22" s="9"/>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11-41-03</vt:lpstr>
      <vt:lpstr>Kategorie monitoringu</vt:lpstr>
      <vt:lpstr>hide</vt:lpstr>
      <vt:lpstr>'11-41-03'!Názvy_tisku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Pavel Langer</cp:lastModifiedBy>
  <cp:lastPrinted>2019-01-03T08:39:32Z</cp:lastPrinted>
  <dcterms:created xsi:type="dcterms:W3CDTF">2015-03-16T09:47:49Z</dcterms:created>
  <dcterms:modified xsi:type="dcterms:W3CDTF">2019-01-03T08:51:12Z</dcterms:modified>
</cp:coreProperties>
</file>